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55" i="1"/>
  <c r="K55"/>
  <c r="J55"/>
  <c r="K54"/>
  <c r="L53"/>
  <c r="K53"/>
  <c r="J53"/>
  <c r="K52"/>
  <c r="K51"/>
  <c r="L50"/>
  <c r="K50"/>
  <c r="J50"/>
  <c r="K49"/>
  <c r="K48"/>
  <c r="L47"/>
  <c r="K47"/>
  <c r="J47"/>
  <c r="K46"/>
  <c r="K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L29"/>
  <c r="K29"/>
  <c r="J29"/>
  <c r="K28"/>
  <c r="L27"/>
  <c r="K27"/>
  <c r="J27"/>
  <c r="K26"/>
  <c r="L25"/>
  <c r="K25"/>
  <c r="J25"/>
  <c r="K24"/>
  <c r="K23"/>
  <c r="K22"/>
  <c r="L21"/>
  <c r="K21"/>
  <c r="J21"/>
  <c r="L20"/>
  <c r="K20"/>
  <c r="J20"/>
  <c r="K19"/>
  <c r="K18"/>
  <c r="K17"/>
  <c r="L235"/>
  <c r="K235"/>
  <c r="J235"/>
  <c r="K234"/>
  <c r="K233"/>
  <c r="K232"/>
  <c r="K231"/>
  <c r="K230"/>
  <c r="K229"/>
  <c r="K228"/>
  <c r="L227"/>
  <c r="K227"/>
  <c r="J227"/>
  <c r="K226"/>
  <c r="K225"/>
  <c r="K224"/>
  <c r="K223"/>
  <c r="K222"/>
  <c r="K221"/>
  <c r="L220"/>
  <c r="K220"/>
  <c r="J220"/>
  <c r="K219"/>
  <c r="K218"/>
  <c r="K217"/>
  <c r="K216"/>
  <c r="K215"/>
  <c r="K214"/>
  <c r="K213"/>
  <c r="L212"/>
  <c r="K212"/>
  <c r="J212"/>
  <c r="K211"/>
  <c r="K210"/>
  <c r="K209"/>
  <c r="K208"/>
  <c r="K207"/>
  <c r="K206"/>
  <c r="K205"/>
  <c r="L204"/>
  <c r="K204"/>
  <c r="J204"/>
  <c r="K203"/>
  <c r="K202"/>
  <c r="K201"/>
  <c r="K200"/>
  <c r="L199"/>
  <c r="K199"/>
  <c r="J199"/>
  <c r="K198"/>
  <c r="K197"/>
  <c r="K196"/>
  <c r="K195"/>
  <c r="L194"/>
  <c r="K194"/>
  <c r="J194"/>
  <c r="K193"/>
  <c r="K192"/>
  <c r="K191"/>
  <c r="K190"/>
  <c r="K189"/>
  <c r="K188"/>
  <c r="K187"/>
  <c r="L186"/>
  <c r="K186"/>
  <c r="J186"/>
  <c r="K185"/>
  <c r="K184"/>
  <c r="K183"/>
  <c r="L182"/>
  <c r="K182"/>
  <c r="J182"/>
  <c r="K181"/>
  <c r="K180"/>
  <c r="K179"/>
  <c r="L178"/>
  <c r="K178"/>
  <c r="J178"/>
  <c r="K177"/>
  <c r="K176"/>
  <c r="K175"/>
  <c r="L174"/>
  <c r="K174"/>
  <c r="J174"/>
  <c r="K173"/>
  <c r="K172"/>
  <c r="K171"/>
  <c r="L170"/>
  <c r="K170"/>
  <c r="J170"/>
  <c r="K169"/>
  <c r="K168"/>
  <c r="K167"/>
  <c r="K166"/>
  <c r="K165"/>
  <c r="K164"/>
  <c r="L163"/>
  <c r="K163"/>
  <c r="J163"/>
  <c r="K162"/>
  <c r="K161"/>
  <c r="K160"/>
  <c r="K159"/>
  <c r="K158"/>
  <c r="K157"/>
  <c r="L156"/>
  <c r="K156"/>
  <c r="J156"/>
  <c r="L155"/>
  <c r="K155"/>
  <c r="J155"/>
  <c r="K154"/>
  <c r="K153"/>
  <c r="L152"/>
  <c r="K152"/>
  <c r="J152"/>
  <c r="L151"/>
  <c r="K151"/>
  <c r="J151"/>
  <c r="K150"/>
  <c r="K149"/>
  <c r="K148"/>
  <c r="K147"/>
  <c r="K146"/>
  <c r="K145"/>
  <c r="L144"/>
  <c r="K144"/>
  <c r="J144"/>
  <c r="K143"/>
  <c r="K142"/>
  <c r="K141"/>
  <c r="L140"/>
  <c r="K140"/>
  <c r="J140"/>
  <c r="K139"/>
  <c r="K138"/>
  <c r="L137"/>
  <c r="K137"/>
  <c r="J137"/>
  <c r="L136"/>
  <c r="K136"/>
  <c r="J136"/>
  <c r="K135"/>
  <c r="K134"/>
  <c r="K133"/>
  <c r="K132"/>
  <c r="L131"/>
  <c r="K131"/>
  <c r="J131"/>
  <c r="K130"/>
  <c r="K129"/>
  <c r="K128"/>
  <c r="K127"/>
  <c r="L126"/>
  <c r="K126"/>
  <c r="J126"/>
  <c r="K125"/>
  <c r="K124"/>
  <c r="K123"/>
  <c r="L122"/>
  <c r="K122"/>
  <c r="J122"/>
  <c r="K121"/>
  <c r="K120"/>
  <c r="K119"/>
  <c r="L118"/>
  <c r="K118"/>
  <c r="J118"/>
  <c r="K117"/>
  <c r="K116"/>
  <c r="K115"/>
  <c r="K114"/>
  <c r="L113"/>
  <c r="K113"/>
  <c r="J113"/>
  <c r="K112"/>
  <c r="K111"/>
  <c r="K110"/>
  <c r="L109"/>
  <c r="K109"/>
  <c r="J109"/>
  <c r="K108"/>
  <c r="K107"/>
  <c r="K106"/>
  <c r="K105"/>
  <c r="L104"/>
  <c r="K104"/>
  <c r="J104"/>
  <c r="K103"/>
  <c r="K102"/>
  <c r="K101"/>
  <c r="K100"/>
  <c r="K99"/>
  <c r="L98"/>
  <c r="K98"/>
  <c r="J98"/>
  <c r="K97"/>
  <c r="K96"/>
  <c r="K95"/>
  <c r="K94"/>
  <c r="K93"/>
  <c r="L92"/>
  <c r="K92"/>
  <c r="J92"/>
  <c r="K91"/>
  <c r="K90"/>
  <c r="L89"/>
  <c r="K89"/>
  <c r="J89"/>
  <c r="L88"/>
  <c r="K88"/>
  <c r="J88"/>
  <c r="L87"/>
  <c r="K87"/>
  <c r="J87"/>
  <c r="K86"/>
  <c r="K85"/>
  <c r="L84"/>
  <c r="K84"/>
  <c r="J84"/>
  <c r="L83"/>
  <c r="K83"/>
  <c r="J83"/>
  <c r="K82"/>
  <c r="K81"/>
  <c r="L80"/>
  <c r="K80"/>
  <c r="J80"/>
  <c r="L79"/>
  <c r="K79"/>
  <c r="J79"/>
  <c r="L78"/>
  <c r="K78"/>
  <c r="J78"/>
  <c r="K77"/>
  <c r="K76"/>
  <c r="K75"/>
  <c r="K74"/>
  <c r="L73"/>
  <c r="K73"/>
  <c r="J73"/>
  <c r="L72"/>
  <c r="K72"/>
  <c r="J72"/>
  <c r="L71"/>
  <c r="K71"/>
  <c r="J71"/>
  <c r="K70"/>
  <c r="K69"/>
  <c r="K68"/>
  <c r="K67"/>
  <c r="K66"/>
  <c r="L264"/>
  <c r="K264"/>
  <c r="K263"/>
  <c r="K262"/>
  <c r="K261"/>
  <c r="L268"/>
  <c r="K268"/>
  <c r="K267"/>
  <c r="K266"/>
  <c r="K265"/>
  <c r="J259"/>
  <c r="J260"/>
  <c r="J258"/>
  <c r="J256"/>
  <c r="J251"/>
  <c r="I238"/>
  <c r="H246"/>
  <c r="H238" s="1"/>
  <c r="I246"/>
  <c r="K250"/>
  <c r="K251"/>
  <c r="L251"/>
  <c r="K255"/>
  <c r="K256"/>
  <c r="L256"/>
  <c r="J246"/>
</calcChain>
</file>

<file path=xl/sharedStrings.xml><?xml version="1.0" encoding="utf-8"?>
<sst xmlns="http://schemas.openxmlformats.org/spreadsheetml/2006/main" count="1480" uniqueCount="486">
  <si>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</si>
  <si>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</si>
  <si>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</si>
  <si>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</si>
  <si>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</si>
  <si>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</si>
  <si>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</si>
  <si>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</si>
  <si>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</si>
  <si>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</si>
  <si>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</si>
  <si>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</si>
  <si>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</si>
  <si>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</si>
  <si>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</si>
  <si>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</si>
  <si>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</si>
  <si>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</si>
  <si>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</si>
  <si>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</si>
  <si>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</si>
  <si>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</si>
  <si>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</si>
  <si>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</si>
  <si>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</si>
  <si>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</si>
  <si>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</si>
  <si>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</si>
  <si>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</si>
  <si>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</si>
  <si>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</si>
  <si>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</si>
  <si>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</si>
  <si>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</si>
  <si>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</si>
  <si>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</si>
  <si>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</si>
  <si>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</si>
  <si>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</si>
  <si>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</si>
  <si>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</si>
  <si>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</si>
  <si>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</si>
  <si>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</si>
  <si>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</si>
  <si>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</si>
  <si>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</si>
  <si>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</si>
  <si>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</si>
  <si>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</si>
  <si>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</si>
  <si>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</si>
  <si>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</si>
  <si>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</si>
  <si>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</si>
  <si>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</si>
  <si>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</si>
  <si>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</si>
  <si>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</si>
  <si>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</si>
  <si>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Устьволмского сельского поселения</t>
  </si>
  <si>
    <t>01 марта 2019 г.</t>
  </si>
  <si>
    <t>04195973</t>
  </si>
  <si>
    <t>Администрация Устьволмского сельского поселения</t>
  </si>
  <si>
    <t>448</t>
  </si>
  <si>
    <t>5305006609</t>
  </si>
  <si>
    <t>МЕСЯЦ</t>
  </si>
  <si>
    <t>3</t>
  </si>
  <si>
    <t>01.03.2019</t>
  </si>
  <si>
    <t>49614437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</si>
  <si>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</si>
  <si>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</si>
  <si>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</si>
  <si>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</si>
  <si>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</si>
  <si>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</si>
  <si>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</si>
  <si>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</si>
  <si>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</si>
  <si>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</si>
  <si>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</si>
  <si>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</si>
  <si>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</si>
  <si>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</si>
  <si>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</si>
  <si>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</si>
  <si>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</si>
  <si>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</si>
  <si>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</si>
  <si>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</si>
  <si>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</si>
  <si>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</si>
  <si>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</si>
  <si>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</si>
  <si>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</si>
  <si>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</si>
  <si>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</si>
  <si>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</si>
  <si>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</si>
  <si>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</si>
  <si>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i5_00001029910001000000</t>
  </si>
  <si>
    <t>9910001000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</si>
  <si>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</si>
  <si>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i6_00001029910001000100</t>
  </si>
  <si>
    <t>100</t>
  </si>
  <si>
    <t>Расходы на выплаты персоналу государственных (муниципальных) органов</t>
  </si>
  <si>
    <t>i6_00001029910001000120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</si>
  <si>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</si>
  <si>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</si>
  <si>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</si>
  <si>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</si>
  <si>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</si>
  <si>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</si>
  <si>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</si>
  <si>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</si>
  <si>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</si>
  <si>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</si>
  <si>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i5_00001049920001000000</t>
  </si>
  <si>
    <t>9920001000</t>
  </si>
  <si>
    <t>i6_00001049920001000100</t>
  </si>
  <si>
    <t>i6_00001049920001000120</t>
  </si>
  <si>
    <t>Закупка товаров, работ и услуг для обеспечения государственных (муниципальных) нужд</t>
  </si>
  <si>
    <t>i6_00001049920001000200</t>
  </si>
  <si>
    <t>Иные закупки товаров, работ и услуг для обеспечения государственных (муниципальных) нужд</t>
  </si>
  <si>
    <t>i6_00001049920001000240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</si>
  <si>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</si>
  <si>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</si>
  <si>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</si>
  <si>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</si>
  <si>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</si>
  <si>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</si>
  <si>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i6_00001049920001000800</t>
  </si>
  <si>
    <t>800</t>
  </si>
  <si>
    <t>Уплата налогов, сборов и иных платежей</t>
  </si>
  <si>
    <t>i6_00001049920001000850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</si>
  <si>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</si>
  <si>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</si>
  <si>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</si>
  <si>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</si>
  <si>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</si>
  <si>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</si>
  <si>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</si>
  <si>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i5_00001049920020280000</t>
  </si>
  <si>
    <t>9920020280</t>
  </si>
  <si>
    <t>Межбюджетные трансферты</t>
  </si>
  <si>
    <t>i6_00001049920020280500</t>
  </si>
  <si>
    <t>Иные межбюджетные трансферты</t>
  </si>
  <si>
    <t>540</t>
  </si>
  <si>
    <t>Резервные фонды</t>
  </si>
  <si>
    <t>i3_00001110000000000000</t>
  </si>
  <si>
    <t>0111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</si>
  <si>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</si>
  <si>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i4_00001119900000000000</t>
  </si>
  <si>
    <t>9900000000</t>
  </si>
  <si>
    <t>Резервный фонд исполнительных органов государственной власти</t>
  </si>
  <si>
    <t>i4_00001119990000000000</t>
  </si>
  <si>
    <t>9990000000</t>
  </si>
  <si>
    <t>Резервные средства</t>
  </si>
  <si>
    <t>i5_00001119990023780000</t>
  </si>
  <si>
    <t>9990023780</t>
  </si>
  <si>
    <t>i6_00001119990023780800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</si>
  <si>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</si>
  <si>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</si>
  <si>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</si>
  <si>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</si>
  <si>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"Развитие и совершенствование форм местного самоуправления на территории Усть-Волмского сельского поселения на 2015-2020 годы"</t>
  </si>
  <si>
    <t>i4_00001130200000000000</t>
  </si>
  <si>
    <t>0200000000</t>
  </si>
  <si>
    <t>Размещение в местной газете и на официальном сайте Администрации поселения в информационной коммуникационной сети Интернет муниципальных правовых и нормативных правовых актов.</t>
  </si>
  <si>
    <t>i5_00001130200102340000</t>
  </si>
  <si>
    <t>0200102340</t>
  </si>
  <si>
    <t>i6_00001130200102340200</t>
  </si>
  <si>
    <t>i6_00001130200102340240</t>
  </si>
  <si>
    <t>Муниципальная программа"Повышение эффективности бюджетных расходов Усть-Волмского сельского поселения на 2017-2020 годы"</t>
  </si>
  <si>
    <t>i4_00001130300000000000</t>
  </si>
  <si>
    <t>0300000000</t>
  </si>
  <si>
    <t>Приобретение технических средств, компьтерной техники, лицинзионного программного обеспечения</t>
  </si>
  <si>
    <t>i5_00001130300402320000</t>
  </si>
  <si>
    <t>0300402320</t>
  </si>
  <si>
    <t>i6_00001130300402320200</t>
  </si>
  <si>
    <t>i6_00001130300402320240</t>
  </si>
  <si>
    <t>Мероприятия по снижению энергозатрат и повышение энергоэффективности в бюджетной сфере</t>
  </si>
  <si>
    <t>i5_00001130300502330000</t>
  </si>
  <si>
    <t>0300502330</t>
  </si>
  <si>
    <t>i6_00001130300502330200</t>
  </si>
  <si>
    <t>i6_00001130300502330240</t>
  </si>
  <si>
    <t>Муниципальная программа"Развитие местного самоуправления в  Усть-Волмском сельском поселении на 2016-2020 годы"</t>
  </si>
  <si>
    <t>i4_00001130600000000000</t>
  </si>
  <si>
    <t>0600000000</t>
  </si>
  <si>
    <t>Направление муниципальных служащих в учебные заведения , учебные центры для профессиональной переподотовки, на курсы повышения квалификации</t>
  </si>
  <si>
    <t>i5_00001130600202440000</t>
  </si>
  <si>
    <t>0600202440</t>
  </si>
  <si>
    <t>i6_00001130600202440200</t>
  </si>
  <si>
    <t>i6_00001130600202440240</t>
  </si>
  <si>
    <t>Поддержка и развитие сайта администрации поселения</t>
  </si>
  <si>
    <t>i5_00001130600302450000</t>
  </si>
  <si>
    <t>0600302450</t>
  </si>
  <si>
    <t>i6_00001130600302450200</t>
  </si>
  <si>
    <t>i6_00001130600302450240</t>
  </si>
  <si>
    <t>Расходы на публикацию официальных документов, информации Усть-Волмского сельского поселения в средствах массовой информации</t>
  </si>
  <si>
    <t>i5_00001130600402460000</t>
  </si>
  <si>
    <t>0600402460</t>
  </si>
  <si>
    <t>i6_00001130600402460200</t>
  </si>
  <si>
    <t>i6_00001130600402460240</t>
  </si>
  <si>
    <t>Муниципальная программа"Развитие малого и среднего предпринимательства в Усть-Волмском сельском поселении на 2017-2020 годы"</t>
  </si>
  <si>
    <t>i4_00001130700000000000</t>
  </si>
  <si>
    <t>0700000000</t>
  </si>
  <si>
    <t>Формирование базы данных о свободных производственных площадках с изготовлением буклетов</t>
  </si>
  <si>
    <t>i5_00001130700102350000</t>
  </si>
  <si>
    <t>0700102350</t>
  </si>
  <si>
    <t>i6_00001130700102350200</t>
  </si>
  <si>
    <t>i6_00001130700102350240</t>
  </si>
  <si>
    <t>i4_00001139900000000000</t>
  </si>
  <si>
    <t>Возмещение затрат по содержанию штатных единиц осуществляющих переданные отдельные государственные полномочия области</t>
  </si>
  <si>
    <t>i5_00001139900070280000</t>
  </si>
  <si>
    <t>9900070280</t>
  </si>
  <si>
    <t>i6_00001139900070280100</t>
  </si>
  <si>
    <t>i6_00001139900070280120</t>
  </si>
  <si>
    <t>i6_00001139900070280200</t>
  </si>
  <si>
    <t>i6_00001139900070280240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</si>
  <si>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</si>
  <si>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i5_00001139900070650000</t>
  </si>
  <si>
    <t>9900070650</t>
  </si>
  <si>
    <t>i6_00001139900070650200</t>
  </si>
  <si>
    <t>i6_00001139900070650240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</si>
  <si>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</si>
  <si>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</si>
  <si>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</si>
  <si>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</si>
  <si>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</si>
  <si>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</si>
  <si>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i4_00002039900000000000</t>
  </si>
  <si>
    <t>Осуществление первичного воинского учета на территориях . где отсутствуют военные комиссариаты</t>
  </si>
  <si>
    <t>i5_00002039990051180000</t>
  </si>
  <si>
    <t>9990051180</t>
  </si>
  <si>
    <t>i6_00002039990051180100</t>
  </si>
  <si>
    <t>i6_00002039990051180120</t>
  </si>
  <si>
    <t>i6_00002039990051180200</t>
  </si>
  <si>
    <t>i6_00002039990051180240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</si>
  <si>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</si>
  <si>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</si>
  <si>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</si>
  <si>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</si>
  <si>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</si>
  <si>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</si>
  <si>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программа"Обеспечение пожарной безопасности на территории Усть-Волмского сельского поселения на 2015-2020годы"</t>
  </si>
  <si>
    <t>i4_00003100400000000000</t>
  </si>
  <si>
    <t>0400000000</t>
  </si>
  <si>
    <t>Приобретение и содержание объектов пожарной деятельности</t>
  </si>
  <si>
    <t>i5_00003100400202330000</t>
  </si>
  <si>
    <t>0400202330</t>
  </si>
  <si>
    <t>i6_00003100400202330200</t>
  </si>
  <si>
    <t>i6_00003100400202330240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</si>
  <si>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</si>
  <si>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</si>
  <si>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</si>
  <si>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</si>
  <si>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</si>
  <si>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</si>
  <si>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"Развитие и содержание автомобильных дорог общего пользования местного значения в границах населенных пунктов Усть-Волмского сельского поселения на 2017-2020 годы"</t>
  </si>
  <si>
    <t>i4_00004090100000000000</t>
  </si>
  <si>
    <t>0100000000</t>
  </si>
  <si>
    <t>Ремонт автомобильных дорог общего пользования местного значения в границах населенных пунктов</t>
  </si>
  <si>
    <t>i5_00004090100102300000</t>
  </si>
  <si>
    <t>0100102300</t>
  </si>
  <si>
    <t>i6_00004090100102300200</t>
  </si>
  <si>
    <t>i6_00004090100102300240</t>
  </si>
  <si>
    <t>Субсидии бюджетам городских и сельских поселений на формирования муниципальных дорожных фондов</t>
  </si>
  <si>
    <t>i5_00004090100171520000</t>
  </si>
  <si>
    <t>0100171520</t>
  </si>
  <si>
    <t>i6_00004090100171520200</t>
  </si>
  <si>
    <t>i6_00004090100171520240</t>
  </si>
  <si>
    <t>Софинансирование субсидии бюджетам городских и сельских поселений на формирование муниципальных дорожных фондов</t>
  </si>
  <si>
    <t>i5_000040901001S1520000</t>
  </si>
  <si>
    <t>01001S1520</t>
  </si>
  <si>
    <t>i6_000040901001S1520200</t>
  </si>
  <si>
    <t>i6_000040901001S1520240</t>
  </si>
  <si>
    <t>Содержание автомобильных дорог общего пользования местного значения в границах населенных пунктов</t>
  </si>
  <si>
    <t>i5_00004090100202310000</t>
  </si>
  <si>
    <t>0100202310</t>
  </si>
  <si>
    <t>i6_00004090100202310200</t>
  </si>
  <si>
    <t>i6_00004090100202310240</t>
  </si>
  <si>
    <t>Паспортизация автомобильных дорог общего пользования местного значения в границах населенных пунктов</t>
  </si>
  <si>
    <t>i5_00004090100202320000</t>
  </si>
  <si>
    <t>0100202320</t>
  </si>
  <si>
    <t>i6_00004090100202320200</t>
  </si>
  <si>
    <t>i6_00004090100202320240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</si>
  <si>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</si>
  <si>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</si>
  <si>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</si>
  <si>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</si>
  <si>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</si>
  <si>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</si>
  <si>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Муниципальная программа"Организация благоустройства территории и содержания объектов внешнего благоустройства на территории Усть-Волмского сельского поселения на 2015-2020 годы"</t>
  </si>
  <si>
    <t>i4_00005030500000000000</t>
  </si>
  <si>
    <t>0500000000</t>
  </si>
  <si>
    <t>Реализация мероприятий муниципальной программы "Организация благоустройства территории и содержания объектов внешнего благоустройства на территории Усть-Волмского сельского поселения на 2015-2020 годы"</t>
  </si>
  <si>
    <t>i4_00005030510000000000</t>
  </si>
  <si>
    <t>0510000000</t>
  </si>
  <si>
    <t>Уборка и озеленение территории Усть-Волмского сельского поселения на 2015-2020 годы</t>
  </si>
  <si>
    <t>i5_00005030510102430000</t>
  </si>
  <si>
    <t>0510102430</t>
  </si>
  <si>
    <t>i6_00005030510102430200</t>
  </si>
  <si>
    <t>i6_00005030510102430240</t>
  </si>
  <si>
    <t>Реализация мероприятий муниципальной программы " Организация благоустройства территории и содержания объектов внешнего благоустройства на территории Усть-Волмского сельского поселения на 2015-2020 годы"</t>
  </si>
  <si>
    <t>i4_00005030520000000000</t>
  </si>
  <si>
    <t>0520000000</t>
  </si>
  <si>
    <t>Освещение улиц на территории Усть-Волмского сельского поселения на 2015-2020 годы</t>
  </si>
  <si>
    <t>i5_00005030520102410000</t>
  </si>
  <si>
    <t>0520102410</t>
  </si>
  <si>
    <t>i6_00005030520102410200</t>
  </si>
  <si>
    <t>i6_00005030520102410240</t>
  </si>
  <si>
    <t>i4_00005030530000000000</t>
  </si>
  <si>
    <t>0530000000</t>
  </si>
  <si>
    <t>Содержание мест захоронения на территории Усть-Волмского сельского поселения на 2015-2020 годы</t>
  </si>
  <si>
    <t>i5_00005030530102420000</t>
  </si>
  <si>
    <t>0530102420</t>
  </si>
  <si>
    <t>i6_00005030530102420200</t>
  </si>
  <si>
    <t>i6_00005030530102420240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</si>
  <si>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</si>
  <si>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</si>
  <si>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</si>
  <si>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</si>
  <si>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</si>
  <si>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</si>
  <si>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i4_00007079900000000000</t>
  </si>
  <si>
    <t>Молодежная политика и оздоровление детей</t>
  </si>
  <si>
    <t>i4_00007079960000000000</t>
  </si>
  <si>
    <t>9960000000</t>
  </si>
  <si>
    <t>Организационно-воспитательная работа с молодежью</t>
  </si>
  <si>
    <t>i5_00007079960002500000</t>
  </si>
  <si>
    <t>9960002500</t>
  </si>
  <si>
    <t>i6_00007079960002500200</t>
  </si>
  <si>
    <t>i6_00007079960002500240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</si>
  <si>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</si>
  <si>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</si>
  <si>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</si>
  <si>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</si>
  <si>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</si>
  <si>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</si>
  <si>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i4_00008019900000000000</t>
  </si>
  <si>
    <t>i4_00008019970000000000</t>
  </si>
  <si>
    <t>9970000000</t>
  </si>
  <si>
    <t>Мероприятия в сфере культуры</t>
  </si>
  <si>
    <t>i5_00008019970002600000</t>
  </si>
  <si>
    <t>9970002600</t>
  </si>
  <si>
    <t>i6_00008019970002600200</t>
  </si>
  <si>
    <t>i6_00008019970002600240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</si>
  <si>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</si>
  <si>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</si>
  <si>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</si>
  <si>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</si>
  <si>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</si>
  <si>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</si>
  <si>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i4_00010019900000000000</t>
  </si>
  <si>
    <t>Доплаты к пенсиям муниципальным служащим</t>
  </si>
  <si>
    <t>i5_00010019900061010000</t>
  </si>
  <si>
    <t>9900061010</t>
  </si>
  <si>
    <t>Социальное обеспечение и иные выплаты населению</t>
  </si>
  <si>
    <t>i6_00010019900061010300</t>
  </si>
  <si>
    <t>300</t>
  </si>
  <si>
    <t>Публичные нормативные социальные выплаты гражданам</t>
  </si>
  <si>
    <t>i6_00010019900061010310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</si>
  <si>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</si>
  <si>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</si>
  <si>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</si>
  <si>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</si>
  <si>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</si>
  <si>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</si>
  <si>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</si>
  <si>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</si>
  <si>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</si>
  <si>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i4_00011019900000000000</t>
  </si>
  <si>
    <t>Физическая культура испорт</t>
  </si>
  <si>
    <t>i4_00011019980000000000</t>
  </si>
  <si>
    <t>9980000000</t>
  </si>
  <si>
    <t>Физкультурно-оздоровительная работа и спортивные мероприятия</t>
  </si>
  <si>
    <t>i5_00011019980002700000</t>
  </si>
  <si>
    <t>9980002700</t>
  </si>
  <si>
    <t>i6_00011019980002700200</t>
  </si>
  <si>
    <t>i6_00011019980002700240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</si>
  <si>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</si>
  <si>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</si>
  <si>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</si>
  <si>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</si>
  <si>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</si>
  <si>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</si>
  <si>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</si>
  <si>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</si>
  <si>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</si>
  <si>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</si>
  <si>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</si>
  <si>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</si>
  <si>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</si>
  <si>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</si>
  <si>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</si>
  <si>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</si>
  <si>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</si>
  <si>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</si>
  <si>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</si>
  <si>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</si>
  <si>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</si>
  <si>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</si>
  <si>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</si>
  <si>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</si>
  <si>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</si>
  <si>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</si>
  <si>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</si>
  <si>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</si>
  <si>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</si>
  <si>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</si>
  <si>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</si>
  <si>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</si>
  <si>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</si>
  <si>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</si>
  <si>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</si>
  <si>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</si>
  <si>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</si>
  <si>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</si>
  <si>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</si>
  <si>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</si>
  <si>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</si>
  <si>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</si>
  <si>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</si>
  <si>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</si>
  <si>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</si>
  <si>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</si>
  <si>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</si>
  <si>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</si>
  <si>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</si>
  <si>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</si>
  <si>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</si>
  <si>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</si>
  <si>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</si>
  <si>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</si>
  <si>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</si>
  <si>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</si>
  <si>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</si>
  <si>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</si>
  <si>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</si>
  <si>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</si>
  <si>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</si>
  <si>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</si>
  <si>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</si>
  <si>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</si>
  <si>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</si>
  <si>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</si>
  <si>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</si>
  <si>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</si>
  <si>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</si>
  <si>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</si>
  <si>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</si>
  <si>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</si>
  <si>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</si>
  <si>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</si>
  <si>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</si>
  <si>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</si>
  <si>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</si>
  <si>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</si>
  <si>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</si>
  <si>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</si>
  <si>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</si>
  <si>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</si>
  <si>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</si>
  <si>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</si>
  <si>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</si>
  <si>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</si>
  <si>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</si>
  <si>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</si>
  <si>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</si>
  <si>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</si>
  <si>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</si>
  <si>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</si>
  <si>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</si>
  <si>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</si>
  <si>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</si>
  <si>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</si>
  <si>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</si>
  <si>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</si>
  <si>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</si>
  <si>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</si>
  <si>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</si>
  <si>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</si>
  <si>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Н.В.Петрова</t>
  </si>
  <si>
    <t>Л.В.Борисова</t>
  </si>
  <si>
    <t>"01"  марта  2019 г.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</si>
</sst>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84"/>
  <sheetViews>
    <sheetView tabSelected="1" topLeftCell="A261" workbookViewId="0">
      <selection activeCell="I280" sqref="I280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91" t="s">
        <v>35</v>
      </c>
      <c r="B1" s="191"/>
      <c r="C1" s="191"/>
      <c r="D1" s="191"/>
      <c r="E1" s="191"/>
      <c r="F1" s="191"/>
      <c r="G1" s="191"/>
      <c r="H1" s="191"/>
      <c r="I1" s="192"/>
      <c r="J1" s="1" t="s">
        <v>3</v>
      </c>
      <c r="K1" s="22" t="s">
        <v>64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67</v>
      </c>
      <c r="L2" s="4"/>
    </row>
    <row r="3" spans="1:12">
      <c r="A3" s="32" t="s">
        <v>51</v>
      </c>
      <c r="B3" s="195" t="s">
        <v>61</v>
      </c>
      <c r="C3" s="195"/>
      <c r="D3" s="195"/>
      <c r="E3" s="22"/>
      <c r="F3" s="22"/>
      <c r="G3" s="196"/>
      <c r="H3" s="196"/>
      <c r="I3" s="32" t="s">
        <v>22</v>
      </c>
      <c r="J3" s="129">
        <v>43525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62</v>
      </c>
      <c r="K4" s="22" t="s">
        <v>68</v>
      </c>
      <c r="L4" s="4"/>
    </row>
    <row r="5" spans="1:12">
      <c r="A5" s="3" t="s">
        <v>36</v>
      </c>
      <c r="B5" s="193" t="s">
        <v>63</v>
      </c>
      <c r="C5" s="193"/>
      <c r="D5" s="193"/>
      <c r="E5" s="193"/>
      <c r="F5" s="193"/>
      <c r="G5" s="193"/>
      <c r="H5" s="193"/>
      <c r="I5" s="33" t="s">
        <v>30</v>
      </c>
      <c r="J5" s="87" t="s">
        <v>64</v>
      </c>
      <c r="K5" s="22"/>
      <c r="L5" s="4"/>
    </row>
    <row r="6" spans="1:12">
      <c r="A6" s="3" t="s">
        <v>37</v>
      </c>
      <c r="B6" s="194" t="s">
        <v>60</v>
      </c>
      <c r="C6" s="194"/>
      <c r="D6" s="194"/>
      <c r="E6" s="194"/>
      <c r="F6" s="194"/>
      <c r="G6" s="194"/>
      <c r="H6" s="194"/>
      <c r="I6" s="33" t="s">
        <v>58</v>
      </c>
      <c r="J6" s="87" t="s">
        <v>69</v>
      </c>
      <c r="K6" s="22" t="s">
        <v>67</v>
      </c>
      <c r="L6" s="4"/>
    </row>
    <row r="7" spans="1:12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65</v>
      </c>
    </row>
    <row r="9" spans="1:12" ht="15">
      <c r="A9" s="197" t="s">
        <v>29</v>
      </c>
      <c r="B9" s="197"/>
      <c r="C9" s="197"/>
      <c r="D9" s="197"/>
      <c r="E9" s="197"/>
      <c r="F9" s="197"/>
      <c r="G9" s="197"/>
      <c r="H9" s="197"/>
      <c r="I9" s="197"/>
      <c r="J9" s="197"/>
      <c r="K9" s="125" t="s">
        <v>66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53" t="s">
        <v>38</v>
      </c>
      <c r="B11" s="153" t="s">
        <v>39</v>
      </c>
      <c r="C11" s="159" t="s">
        <v>40</v>
      </c>
      <c r="D11" s="160"/>
      <c r="E11" s="160"/>
      <c r="F11" s="160"/>
      <c r="G11" s="161"/>
      <c r="H11" s="153" t="s">
        <v>41</v>
      </c>
      <c r="I11" s="153" t="s">
        <v>23</v>
      </c>
      <c r="J11" s="153" t="s">
        <v>42</v>
      </c>
      <c r="K11" s="113"/>
    </row>
    <row r="12" spans="1:12">
      <c r="A12" s="154"/>
      <c r="B12" s="154"/>
      <c r="C12" s="162"/>
      <c r="D12" s="163"/>
      <c r="E12" s="163"/>
      <c r="F12" s="163"/>
      <c r="G12" s="164"/>
      <c r="H12" s="154"/>
      <c r="I12" s="154"/>
      <c r="J12" s="154"/>
      <c r="K12" s="113"/>
    </row>
    <row r="13" spans="1:12">
      <c r="A13" s="155"/>
      <c r="B13" s="155"/>
      <c r="C13" s="165"/>
      <c r="D13" s="166"/>
      <c r="E13" s="166"/>
      <c r="F13" s="166"/>
      <c r="G13" s="167"/>
      <c r="H13" s="155"/>
      <c r="I13" s="155"/>
      <c r="J13" s="155"/>
      <c r="K13" s="113"/>
    </row>
    <row r="14" spans="1:12" ht="13.5" thickBot="1">
      <c r="A14" s="70">
        <v>1</v>
      </c>
      <c r="B14" s="12">
        <v>2</v>
      </c>
      <c r="C14" s="185">
        <v>3</v>
      </c>
      <c r="D14" s="186"/>
      <c r="E14" s="186"/>
      <c r="F14" s="186"/>
      <c r="G14" s="187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6" t="s">
        <v>17</v>
      </c>
      <c r="D15" s="157"/>
      <c r="E15" s="157"/>
      <c r="F15" s="157"/>
      <c r="G15" s="158"/>
      <c r="H15" s="52">
        <v>6270996</v>
      </c>
      <c r="I15" s="52">
        <v>709729.18</v>
      </c>
      <c r="J15" s="104">
        <v>5560605.4199999999</v>
      </c>
    </row>
    <row r="16" spans="1:12">
      <c r="A16" s="72" t="s">
        <v>4</v>
      </c>
      <c r="B16" s="50"/>
      <c r="C16" s="198"/>
      <c r="D16" s="199"/>
      <c r="E16" s="199"/>
      <c r="F16" s="199"/>
      <c r="G16" s="200"/>
      <c r="H16" s="56"/>
      <c r="I16" s="57"/>
      <c r="J16" s="58"/>
    </row>
    <row r="17" spans="1:12">
      <c r="A17" s="99" t="s">
        <v>381</v>
      </c>
      <c r="B17" s="100" t="s">
        <v>6</v>
      </c>
      <c r="C17" s="101" t="s">
        <v>71</v>
      </c>
      <c r="D17" s="168" t="s">
        <v>382</v>
      </c>
      <c r="E17" s="208"/>
      <c r="F17" s="208"/>
      <c r="G17" s="209"/>
      <c r="H17" s="96">
        <v>2349500</v>
      </c>
      <c r="I17" s="102">
        <v>306044.18</v>
      </c>
      <c r="J17" s="103">
        <v>2042794.42</v>
      </c>
      <c r="K17" s="117" t="str">
        <f t="shared" ref="K17:K55" si="0">C17 &amp; D17 &amp; G17</f>
        <v>00010000000000000000</v>
      </c>
      <c r="L17" s="105" t="s">
        <v>349</v>
      </c>
    </row>
    <row r="18" spans="1:12">
      <c r="A18" s="99" t="s">
        <v>383</v>
      </c>
      <c r="B18" s="100" t="s">
        <v>6</v>
      </c>
      <c r="C18" s="101" t="s">
        <v>71</v>
      </c>
      <c r="D18" s="168" t="s">
        <v>384</v>
      </c>
      <c r="E18" s="208"/>
      <c r="F18" s="208"/>
      <c r="G18" s="209"/>
      <c r="H18" s="96">
        <v>136000</v>
      </c>
      <c r="I18" s="102">
        <v>28987.51</v>
      </c>
      <c r="J18" s="103">
        <v>106351.09</v>
      </c>
      <c r="K18" s="117" t="str">
        <f t="shared" si="0"/>
        <v>00010100000000000000</v>
      </c>
      <c r="L18" s="105" t="s">
        <v>385</v>
      </c>
    </row>
    <row r="19" spans="1:12">
      <c r="A19" s="99" t="s">
        <v>386</v>
      </c>
      <c r="B19" s="100" t="s">
        <v>6</v>
      </c>
      <c r="C19" s="101" t="s">
        <v>71</v>
      </c>
      <c r="D19" s="168" t="s">
        <v>387</v>
      </c>
      <c r="E19" s="208"/>
      <c r="F19" s="208"/>
      <c r="G19" s="209"/>
      <c r="H19" s="96">
        <v>136000</v>
      </c>
      <c r="I19" s="102">
        <v>28987.51</v>
      </c>
      <c r="J19" s="103">
        <v>106351.09</v>
      </c>
      <c r="K19" s="117" t="str">
        <f t="shared" si="0"/>
        <v>00010102000010000110</v>
      </c>
      <c r="L19" s="105" t="s">
        <v>388</v>
      </c>
    </row>
    <row r="20" spans="1:12" s="84" customFormat="1" ht="56.25">
      <c r="A20" s="79" t="s">
        <v>389</v>
      </c>
      <c r="B20" s="78" t="s">
        <v>6</v>
      </c>
      <c r="C20" s="120" t="s">
        <v>71</v>
      </c>
      <c r="D20" s="204" t="s">
        <v>390</v>
      </c>
      <c r="E20" s="210"/>
      <c r="F20" s="210"/>
      <c r="G20" s="211"/>
      <c r="H20" s="80">
        <v>136000</v>
      </c>
      <c r="I20" s="81">
        <v>29648.91</v>
      </c>
      <c r="J20" s="82">
        <f>IF(IF(H20="",0,H20)=0,0,(IF(H20&gt;0,IF(I20&gt;H20,0,H20-I20),IF(I20&gt;H20,H20-I20,0))))</f>
        <v>106351.09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391</v>
      </c>
      <c r="B21" s="78" t="s">
        <v>6</v>
      </c>
      <c r="C21" s="120" t="s">
        <v>71</v>
      </c>
      <c r="D21" s="204" t="s">
        <v>392</v>
      </c>
      <c r="E21" s="210"/>
      <c r="F21" s="210"/>
      <c r="G21" s="211"/>
      <c r="H21" s="80"/>
      <c r="I21" s="81">
        <v>-661.4</v>
      </c>
      <c r="J21" s="82">
        <f>IF(IF(H21="",0,H21)=0,0,(IF(H21&gt;0,IF(I21&gt;H21,0,H21-I21),IF(I21&gt;H21,H21-I21,0))))</f>
        <v>0</v>
      </c>
      <c r="K21" s="118" t="str">
        <f t="shared" si="0"/>
        <v>00010102020010000110</v>
      </c>
      <c r="L21" s="83" t="str">
        <f>C21 &amp; D21 &amp; G21</f>
        <v>00010102020010000110</v>
      </c>
    </row>
    <row r="22" spans="1:12" ht="22.5">
      <c r="A22" s="99" t="s">
        <v>393</v>
      </c>
      <c r="B22" s="100" t="s">
        <v>6</v>
      </c>
      <c r="C22" s="101" t="s">
        <v>71</v>
      </c>
      <c r="D22" s="168" t="s">
        <v>394</v>
      </c>
      <c r="E22" s="208"/>
      <c r="F22" s="208"/>
      <c r="G22" s="209"/>
      <c r="H22" s="96">
        <v>910300</v>
      </c>
      <c r="I22" s="102">
        <v>170612.48000000001</v>
      </c>
      <c r="J22" s="103">
        <v>739687.52</v>
      </c>
      <c r="K22" s="117" t="str">
        <f t="shared" si="0"/>
        <v>00010300000000000000</v>
      </c>
      <c r="L22" s="105" t="s">
        <v>395</v>
      </c>
    </row>
    <row r="23" spans="1:12" ht="22.5">
      <c r="A23" s="99" t="s">
        <v>396</v>
      </c>
      <c r="B23" s="100" t="s">
        <v>6</v>
      </c>
      <c r="C23" s="101" t="s">
        <v>71</v>
      </c>
      <c r="D23" s="168" t="s">
        <v>397</v>
      </c>
      <c r="E23" s="208"/>
      <c r="F23" s="208"/>
      <c r="G23" s="209"/>
      <c r="H23" s="96">
        <v>910300</v>
      </c>
      <c r="I23" s="102">
        <v>170612.48000000001</v>
      </c>
      <c r="J23" s="103">
        <v>739687.52</v>
      </c>
      <c r="K23" s="117" t="str">
        <f t="shared" si="0"/>
        <v>00010302000010000110</v>
      </c>
      <c r="L23" s="105" t="s">
        <v>398</v>
      </c>
    </row>
    <row r="24" spans="1:12" ht="56.25">
      <c r="A24" s="99" t="s">
        <v>399</v>
      </c>
      <c r="B24" s="100" t="s">
        <v>6</v>
      </c>
      <c r="C24" s="101" t="s">
        <v>71</v>
      </c>
      <c r="D24" s="168" t="s">
        <v>400</v>
      </c>
      <c r="E24" s="208"/>
      <c r="F24" s="208"/>
      <c r="G24" s="209"/>
      <c r="H24" s="96">
        <v>330089</v>
      </c>
      <c r="I24" s="102">
        <v>75568.2</v>
      </c>
      <c r="J24" s="103">
        <v>254520.8</v>
      </c>
      <c r="K24" s="117" t="str">
        <f t="shared" si="0"/>
        <v>00010302230010000110</v>
      </c>
      <c r="L24" s="105" t="s">
        <v>401</v>
      </c>
    </row>
    <row r="25" spans="1:12" s="84" customFormat="1" ht="90">
      <c r="A25" s="79" t="s">
        <v>402</v>
      </c>
      <c r="B25" s="78" t="s">
        <v>6</v>
      </c>
      <c r="C25" s="120" t="s">
        <v>71</v>
      </c>
      <c r="D25" s="204" t="s">
        <v>403</v>
      </c>
      <c r="E25" s="210"/>
      <c r="F25" s="210"/>
      <c r="G25" s="211"/>
      <c r="H25" s="80">
        <v>330089</v>
      </c>
      <c r="I25" s="81">
        <v>75568.2</v>
      </c>
      <c r="J25" s="82">
        <f>IF(IF(H25="",0,H25)=0,0,(IF(H25&gt;0,IF(I25&gt;H25,0,H25-I25),IF(I25&gt;H25,H25-I25,0))))</f>
        <v>254520.8</v>
      </c>
      <c r="K25" s="118" t="str">
        <f t="shared" si="0"/>
        <v>00010302231010000110</v>
      </c>
      <c r="L25" s="83" t="str">
        <f>C25 &amp; D25 &amp; G25</f>
        <v>00010302231010000110</v>
      </c>
    </row>
    <row r="26" spans="1:12" ht="78.75">
      <c r="A26" s="99" t="s">
        <v>404</v>
      </c>
      <c r="B26" s="100" t="s">
        <v>6</v>
      </c>
      <c r="C26" s="101" t="s">
        <v>71</v>
      </c>
      <c r="D26" s="168" t="s">
        <v>405</v>
      </c>
      <c r="E26" s="208"/>
      <c r="F26" s="208"/>
      <c r="G26" s="209"/>
      <c r="H26" s="96">
        <v>2313</v>
      </c>
      <c r="I26" s="102">
        <v>512.76</v>
      </c>
      <c r="J26" s="103">
        <v>1800.24</v>
      </c>
      <c r="K26" s="117" t="str">
        <f t="shared" si="0"/>
        <v>00010302240010000110</v>
      </c>
      <c r="L26" s="105" t="s">
        <v>406</v>
      </c>
    </row>
    <row r="27" spans="1:12" s="84" customFormat="1" ht="101.25">
      <c r="A27" s="79" t="s">
        <v>407</v>
      </c>
      <c r="B27" s="78" t="s">
        <v>6</v>
      </c>
      <c r="C27" s="120" t="s">
        <v>71</v>
      </c>
      <c r="D27" s="204" t="s">
        <v>408</v>
      </c>
      <c r="E27" s="210"/>
      <c r="F27" s="210"/>
      <c r="G27" s="211"/>
      <c r="H27" s="80">
        <v>2313</v>
      </c>
      <c r="I27" s="81">
        <v>512.76</v>
      </c>
      <c r="J27" s="82">
        <f>IF(IF(H27="",0,H27)=0,0,(IF(H27&gt;0,IF(I27&gt;H27,0,H27-I27),IF(I27&gt;H27,H27-I27,0))))</f>
        <v>1800.24</v>
      </c>
      <c r="K27" s="118" t="str">
        <f t="shared" si="0"/>
        <v>00010302241010000110</v>
      </c>
      <c r="L27" s="83" t="str">
        <f>C27 &amp; D27 &amp; G27</f>
        <v>00010302241010000110</v>
      </c>
    </row>
    <row r="28" spans="1:12" ht="56.25">
      <c r="A28" s="99" t="s">
        <v>409</v>
      </c>
      <c r="B28" s="100" t="s">
        <v>6</v>
      </c>
      <c r="C28" s="101" t="s">
        <v>71</v>
      </c>
      <c r="D28" s="168" t="s">
        <v>410</v>
      </c>
      <c r="E28" s="208"/>
      <c r="F28" s="208"/>
      <c r="G28" s="209"/>
      <c r="H28" s="96">
        <v>639278</v>
      </c>
      <c r="I28" s="102">
        <v>110994.66</v>
      </c>
      <c r="J28" s="103">
        <v>528283.34</v>
      </c>
      <c r="K28" s="117" t="str">
        <f t="shared" si="0"/>
        <v>00010302250010000110</v>
      </c>
      <c r="L28" s="105" t="s">
        <v>411</v>
      </c>
    </row>
    <row r="29" spans="1:12" s="84" customFormat="1" ht="90">
      <c r="A29" s="79" t="s">
        <v>412</v>
      </c>
      <c r="B29" s="78" t="s">
        <v>6</v>
      </c>
      <c r="C29" s="120" t="s">
        <v>71</v>
      </c>
      <c r="D29" s="204" t="s">
        <v>413</v>
      </c>
      <c r="E29" s="210"/>
      <c r="F29" s="210"/>
      <c r="G29" s="211"/>
      <c r="H29" s="80">
        <v>639278</v>
      </c>
      <c r="I29" s="81">
        <v>110994.66</v>
      </c>
      <c r="J29" s="82">
        <f>IF(IF(H29="",0,H29)=0,0,(IF(H29&gt;0,IF(I29&gt;H29,0,H29-I29),IF(I29&gt;H29,H29-I29,0))))</f>
        <v>528283.34</v>
      </c>
      <c r="K29" s="118" t="str">
        <f t="shared" si="0"/>
        <v>00010302251010000110</v>
      </c>
      <c r="L29" s="83" t="str">
        <f>C29 &amp; D29 &amp; G29</f>
        <v>00010302251010000110</v>
      </c>
    </row>
    <row r="30" spans="1:12" ht="56.25">
      <c r="A30" s="99" t="s">
        <v>414</v>
      </c>
      <c r="B30" s="100" t="s">
        <v>6</v>
      </c>
      <c r="C30" s="101" t="s">
        <v>71</v>
      </c>
      <c r="D30" s="168" t="s">
        <v>415</v>
      </c>
      <c r="E30" s="208"/>
      <c r="F30" s="208"/>
      <c r="G30" s="209"/>
      <c r="H30" s="96">
        <v>-61380</v>
      </c>
      <c r="I30" s="102">
        <v>-16463.14</v>
      </c>
      <c r="J30" s="103">
        <v>-44916.86</v>
      </c>
      <c r="K30" s="117" t="str">
        <f t="shared" si="0"/>
        <v>00010302260010000110</v>
      </c>
      <c r="L30" s="105" t="s">
        <v>416</v>
      </c>
    </row>
    <row r="31" spans="1:12" s="84" customFormat="1" ht="90">
      <c r="A31" s="79" t="s">
        <v>417</v>
      </c>
      <c r="B31" s="78" t="s">
        <v>6</v>
      </c>
      <c r="C31" s="120" t="s">
        <v>71</v>
      </c>
      <c r="D31" s="204" t="s">
        <v>418</v>
      </c>
      <c r="E31" s="210"/>
      <c r="F31" s="210"/>
      <c r="G31" s="211"/>
      <c r="H31" s="80">
        <v>-61380</v>
      </c>
      <c r="I31" s="81">
        <v>-16463.14</v>
      </c>
      <c r="J31" s="82">
        <f>IF(IF(H31="",0,H31)=0,0,(IF(H31&gt;0,IF(I31&gt;H31,0,H31-I31),IF(I31&gt;H31,H31-I31,0))))</f>
        <v>-44916.86</v>
      </c>
      <c r="K31" s="118" t="str">
        <f t="shared" si="0"/>
        <v>00010302261010000110</v>
      </c>
      <c r="L31" s="83" t="str">
        <f>C31 &amp; D31 &amp; G31</f>
        <v>00010302261010000110</v>
      </c>
    </row>
    <row r="32" spans="1:12">
      <c r="A32" s="99" t="s">
        <v>419</v>
      </c>
      <c r="B32" s="100" t="s">
        <v>6</v>
      </c>
      <c r="C32" s="101" t="s">
        <v>71</v>
      </c>
      <c r="D32" s="168" t="s">
        <v>420</v>
      </c>
      <c r="E32" s="208"/>
      <c r="F32" s="208"/>
      <c r="G32" s="209"/>
      <c r="H32" s="96">
        <v>1301200</v>
      </c>
      <c r="I32" s="102">
        <v>105244.19</v>
      </c>
      <c r="J32" s="103">
        <v>1195955.81</v>
      </c>
      <c r="K32" s="117" t="str">
        <f t="shared" si="0"/>
        <v>00010600000000000000</v>
      </c>
      <c r="L32" s="105" t="s">
        <v>421</v>
      </c>
    </row>
    <row r="33" spans="1:12">
      <c r="A33" s="99" t="s">
        <v>422</v>
      </c>
      <c r="B33" s="100" t="s">
        <v>6</v>
      </c>
      <c r="C33" s="101" t="s">
        <v>71</v>
      </c>
      <c r="D33" s="168" t="s">
        <v>423</v>
      </c>
      <c r="E33" s="208"/>
      <c r="F33" s="208"/>
      <c r="G33" s="209"/>
      <c r="H33" s="96">
        <v>117000</v>
      </c>
      <c r="I33" s="102">
        <v>-801.09</v>
      </c>
      <c r="J33" s="103">
        <v>117801.09</v>
      </c>
      <c r="K33" s="117" t="str">
        <f t="shared" si="0"/>
        <v>00010601000000000110</v>
      </c>
      <c r="L33" s="105" t="s">
        <v>424</v>
      </c>
    </row>
    <row r="34" spans="1:12" s="84" customFormat="1" ht="33.75">
      <c r="A34" s="79" t="s">
        <v>425</v>
      </c>
      <c r="B34" s="78" t="s">
        <v>6</v>
      </c>
      <c r="C34" s="120" t="s">
        <v>71</v>
      </c>
      <c r="D34" s="204" t="s">
        <v>426</v>
      </c>
      <c r="E34" s="210"/>
      <c r="F34" s="210"/>
      <c r="G34" s="211"/>
      <c r="H34" s="80">
        <v>117000</v>
      </c>
      <c r="I34" s="81">
        <v>-801.09</v>
      </c>
      <c r="J34" s="82">
        <f>IF(IF(H34="",0,H34)=0,0,(IF(H34&gt;0,IF(I34&gt;H34,0,H34-I34),IF(I34&gt;H34,H34-I34,0))))</f>
        <v>117801.09</v>
      </c>
      <c r="K34" s="118" t="str">
        <f t="shared" si="0"/>
        <v>00010601030100000110</v>
      </c>
      <c r="L34" s="83" t="str">
        <f>C34 &amp; D34 &amp; G34</f>
        <v>00010601030100000110</v>
      </c>
    </row>
    <row r="35" spans="1:12">
      <c r="A35" s="99" t="s">
        <v>427</v>
      </c>
      <c r="B35" s="100" t="s">
        <v>6</v>
      </c>
      <c r="C35" s="101" t="s">
        <v>71</v>
      </c>
      <c r="D35" s="168" t="s">
        <v>428</v>
      </c>
      <c r="E35" s="208"/>
      <c r="F35" s="208"/>
      <c r="G35" s="209"/>
      <c r="H35" s="96">
        <v>1184200</v>
      </c>
      <c r="I35" s="102">
        <v>106045.28</v>
      </c>
      <c r="J35" s="103">
        <v>1078154.72</v>
      </c>
      <c r="K35" s="117" t="str">
        <f t="shared" si="0"/>
        <v>00010606000000000110</v>
      </c>
      <c r="L35" s="105" t="s">
        <v>429</v>
      </c>
    </row>
    <row r="36" spans="1:12">
      <c r="A36" s="99" t="s">
        <v>430</v>
      </c>
      <c r="B36" s="100" t="s">
        <v>6</v>
      </c>
      <c r="C36" s="101" t="s">
        <v>71</v>
      </c>
      <c r="D36" s="168" t="s">
        <v>431</v>
      </c>
      <c r="E36" s="208"/>
      <c r="F36" s="208"/>
      <c r="G36" s="209"/>
      <c r="H36" s="96">
        <v>400000</v>
      </c>
      <c r="I36" s="102">
        <v>92397.87</v>
      </c>
      <c r="J36" s="103">
        <v>307602.13</v>
      </c>
      <c r="K36" s="117" t="str">
        <f t="shared" si="0"/>
        <v>00010606030000000110</v>
      </c>
      <c r="L36" s="105" t="s">
        <v>432</v>
      </c>
    </row>
    <row r="37" spans="1:12" s="84" customFormat="1" ht="22.5">
      <c r="A37" s="79" t="s">
        <v>433</v>
      </c>
      <c r="B37" s="78" t="s">
        <v>6</v>
      </c>
      <c r="C37" s="120" t="s">
        <v>71</v>
      </c>
      <c r="D37" s="204" t="s">
        <v>434</v>
      </c>
      <c r="E37" s="210"/>
      <c r="F37" s="210"/>
      <c r="G37" s="211"/>
      <c r="H37" s="80">
        <v>400000</v>
      </c>
      <c r="I37" s="81">
        <v>92397.87</v>
      </c>
      <c r="J37" s="82">
        <f>IF(IF(H37="",0,H37)=0,0,(IF(H37&gt;0,IF(I37&gt;H37,0,H37-I37),IF(I37&gt;H37,H37-I37,0))))</f>
        <v>307602.13</v>
      </c>
      <c r="K37" s="118" t="str">
        <f t="shared" si="0"/>
        <v>00010606033100000110</v>
      </c>
      <c r="L37" s="83" t="str">
        <f>C37 &amp; D37 &amp; G37</f>
        <v>00010606033100000110</v>
      </c>
    </row>
    <row r="38" spans="1:12">
      <c r="A38" s="99" t="s">
        <v>435</v>
      </c>
      <c r="B38" s="100" t="s">
        <v>6</v>
      </c>
      <c r="C38" s="101" t="s">
        <v>71</v>
      </c>
      <c r="D38" s="168" t="s">
        <v>436</v>
      </c>
      <c r="E38" s="208"/>
      <c r="F38" s="208"/>
      <c r="G38" s="209"/>
      <c r="H38" s="96">
        <v>784200</v>
      </c>
      <c r="I38" s="102">
        <v>13647.41</v>
      </c>
      <c r="J38" s="103">
        <v>770552.59</v>
      </c>
      <c r="K38" s="117" t="str">
        <f t="shared" si="0"/>
        <v>00010606040000000110</v>
      </c>
      <c r="L38" s="105" t="s">
        <v>437</v>
      </c>
    </row>
    <row r="39" spans="1:12" s="84" customFormat="1" ht="33.75">
      <c r="A39" s="79" t="s">
        <v>438</v>
      </c>
      <c r="B39" s="78" t="s">
        <v>6</v>
      </c>
      <c r="C39" s="120" t="s">
        <v>71</v>
      </c>
      <c r="D39" s="204" t="s">
        <v>439</v>
      </c>
      <c r="E39" s="210"/>
      <c r="F39" s="210"/>
      <c r="G39" s="211"/>
      <c r="H39" s="80">
        <v>784200</v>
      </c>
      <c r="I39" s="81">
        <v>13647.41</v>
      </c>
      <c r="J39" s="82">
        <f>IF(IF(H39="",0,H39)=0,0,(IF(H39&gt;0,IF(I39&gt;H39,0,H39-I39),IF(I39&gt;H39,H39-I39,0))))</f>
        <v>770552.59</v>
      </c>
      <c r="K39" s="118" t="str">
        <f t="shared" si="0"/>
        <v>00010606043100000110</v>
      </c>
      <c r="L39" s="83" t="str">
        <f>C39 &amp; D39 &amp; G39</f>
        <v>00010606043100000110</v>
      </c>
    </row>
    <row r="40" spans="1:12">
      <c r="A40" s="99" t="s">
        <v>440</v>
      </c>
      <c r="B40" s="100" t="s">
        <v>6</v>
      </c>
      <c r="C40" s="101" t="s">
        <v>71</v>
      </c>
      <c r="D40" s="168" t="s">
        <v>441</v>
      </c>
      <c r="E40" s="208"/>
      <c r="F40" s="208"/>
      <c r="G40" s="209"/>
      <c r="H40" s="96">
        <v>2000</v>
      </c>
      <c r="I40" s="102">
        <v>1200</v>
      </c>
      <c r="J40" s="103">
        <v>800</v>
      </c>
      <c r="K40" s="117" t="str">
        <f t="shared" si="0"/>
        <v>00010800000000000000</v>
      </c>
      <c r="L40" s="105" t="s">
        <v>442</v>
      </c>
    </row>
    <row r="41" spans="1:12" ht="33.75">
      <c r="A41" s="99" t="s">
        <v>443</v>
      </c>
      <c r="B41" s="100" t="s">
        <v>6</v>
      </c>
      <c r="C41" s="101" t="s">
        <v>71</v>
      </c>
      <c r="D41" s="168" t="s">
        <v>444</v>
      </c>
      <c r="E41" s="208"/>
      <c r="F41" s="208"/>
      <c r="G41" s="209"/>
      <c r="H41" s="96">
        <v>2000</v>
      </c>
      <c r="I41" s="102">
        <v>1200</v>
      </c>
      <c r="J41" s="103">
        <v>800</v>
      </c>
      <c r="K41" s="117" t="str">
        <f t="shared" si="0"/>
        <v>00010804000010000110</v>
      </c>
      <c r="L41" s="105" t="s">
        <v>445</v>
      </c>
    </row>
    <row r="42" spans="1:12" s="84" customFormat="1" ht="56.25">
      <c r="A42" s="79" t="s">
        <v>446</v>
      </c>
      <c r="B42" s="78" t="s">
        <v>6</v>
      </c>
      <c r="C42" s="120" t="s">
        <v>71</v>
      </c>
      <c r="D42" s="204" t="s">
        <v>447</v>
      </c>
      <c r="E42" s="210"/>
      <c r="F42" s="210"/>
      <c r="G42" s="211"/>
      <c r="H42" s="80">
        <v>2000</v>
      </c>
      <c r="I42" s="81">
        <v>1200</v>
      </c>
      <c r="J42" s="82">
        <f>IF(IF(H42="",0,H42)=0,0,(IF(H42&gt;0,IF(I42&gt;H42,0,H42-I42),IF(I42&gt;H42,H42-I42,0))))</f>
        <v>800</v>
      </c>
      <c r="K42" s="118" t="str">
        <f t="shared" si="0"/>
        <v>00010804020010000110</v>
      </c>
      <c r="L42" s="83" t="str">
        <f>C42 &amp; D42 &amp; G42</f>
        <v>00010804020010000110</v>
      </c>
    </row>
    <row r="43" spans="1:12">
      <c r="A43" s="99" t="s">
        <v>448</v>
      </c>
      <c r="B43" s="100" t="s">
        <v>6</v>
      </c>
      <c r="C43" s="101" t="s">
        <v>71</v>
      </c>
      <c r="D43" s="168" t="s">
        <v>449</v>
      </c>
      <c r="E43" s="208"/>
      <c r="F43" s="208"/>
      <c r="G43" s="209"/>
      <c r="H43" s="96">
        <v>3921496</v>
      </c>
      <c r="I43" s="102">
        <v>403685</v>
      </c>
      <c r="J43" s="103">
        <v>3517811</v>
      </c>
      <c r="K43" s="117" t="str">
        <f t="shared" si="0"/>
        <v>00020000000000000000</v>
      </c>
      <c r="L43" s="105" t="s">
        <v>450</v>
      </c>
    </row>
    <row r="44" spans="1:12" ht="33.75">
      <c r="A44" s="99" t="s">
        <v>451</v>
      </c>
      <c r="B44" s="100" t="s">
        <v>6</v>
      </c>
      <c r="C44" s="101" t="s">
        <v>71</v>
      </c>
      <c r="D44" s="168" t="s">
        <v>452</v>
      </c>
      <c r="E44" s="208"/>
      <c r="F44" s="208"/>
      <c r="G44" s="209"/>
      <c r="H44" s="96">
        <v>3921496</v>
      </c>
      <c r="I44" s="102">
        <v>403685</v>
      </c>
      <c r="J44" s="103">
        <v>3517811</v>
      </c>
      <c r="K44" s="117" t="str">
        <f t="shared" si="0"/>
        <v>00020200000000000000</v>
      </c>
      <c r="L44" s="105" t="s">
        <v>453</v>
      </c>
    </row>
    <row r="45" spans="1:12" ht="22.5">
      <c r="A45" s="99" t="s">
        <v>454</v>
      </c>
      <c r="B45" s="100" t="s">
        <v>6</v>
      </c>
      <c r="C45" s="101" t="s">
        <v>71</v>
      </c>
      <c r="D45" s="168" t="s">
        <v>455</v>
      </c>
      <c r="E45" s="208"/>
      <c r="F45" s="208"/>
      <c r="G45" s="209"/>
      <c r="H45" s="96">
        <v>2816900</v>
      </c>
      <c r="I45" s="102">
        <v>375610</v>
      </c>
      <c r="J45" s="103">
        <v>2441290</v>
      </c>
      <c r="K45" s="117" t="str">
        <f t="shared" si="0"/>
        <v>00020210000000000150</v>
      </c>
      <c r="L45" s="105" t="s">
        <v>456</v>
      </c>
    </row>
    <row r="46" spans="1:12">
      <c r="A46" s="99" t="s">
        <v>457</v>
      </c>
      <c r="B46" s="100" t="s">
        <v>6</v>
      </c>
      <c r="C46" s="101" t="s">
        <v>71</v>
      </c>
      <c r="D46" s="168" t="s">
        <v>458</v>
      </c>
      <c r="E46" s="208"/>
      <c r="F46" s="208"/>
      <c r="G46" s="209"/>
      <c r="H46" s="96">
        <v>2816900</v>
      </c>
      <c r="I46" s="102">
        <v>375610</v>
      </c>
      <c r="J46" s="103">
        <v>2441290</v>
      </c>
      <c r="K46" s="117" t="str">
        <f t="shared" si="0"/>
        <v>00020215001000000150</v>
      </c>
      <c r="L46" s="105" t="s">
        <v>459</v>
      </c>
    </row>
    <row r="47" spans="1:12" s="84" customFormat="1" ht="22.5">
      <c r="A47" s="79" t="s">
        <v>460</v>
      </c>
      <c r="B47" s="78" t="s">
        <v>6</v>
      </c>
      <c r="C47" s="120" t="s">
        <v>71</v>
      </c>
      <c r="D47" s="204" t="s">
        <v>461</v>
      </c>
      <c r="E47" s="210"/>
      <c r="F47" s="210"/>
      <c r="G47" s="211"/>
      <c r="H47" s="80">
        <v>2816900</v>
      </c>
      <c r="I47" s="81">
        <v>375610</v>
      </c>
      <c r="J47" s="82">
        <f>IF(IF(H47="",0,H47)=0,0,(IF(H47&gt;0,IF(I47&gt;H47,0,H47-I47),IF(I47&gt;H47,H47-I47,0))))</f>
        <v>2441290</v>
      </c>
      <c r="K47" s="118" t="str">
        <f t="shared" si="0"/>
        <v>00020215001100000150</v>
      </c>
      <c r="L47" s="83" t="str">
        <f>C47 &amp; D47 &amp; G47</f>
        <v>00020215001100000150</v>
      </c>
    </row>
    <row r="48" spans="1:12" ht="22.5">
      <c r="A48" s="99" t="s">
        <v>462</v>
      </c>
      <c r="B48" s="100" t="s">
        <v>6</v>
      </c>
      <c r="C48" s="101" t="s">
        <v>71</v>
      </c>
      <c r="D48" s="168" t="s">
        <v>463</v>
      </c>
      <c r="E48" s="208"/>
      <c r="F48" s="208"/>
      <c r="G48" s="209"/>
      <c r="H48" s="96">
        <v>926000</v>
      </c>
      <c r="I48" s="102"/>
      <c r="J48" s="103">
        <v>926000</v>
      </c>
      <c r="K48" s="117" t="str">
        <f t="shared" si="0"/>
        <v>00020220000000000150</v>
      </c>
      <c r="L48" s="105" t="s">
        <v>464</v>
      </c>
    </row>
    <row r="49" spans="1:12">
      <c r="A49" s="99" t="s">
        <v>465</v>
      </c>
      <c r="B49" s="100" t="s">
        <v>6</v>
      </c>
      <c r="C49" s="101" t="s">
        <v>71</v>
      </c>
      <c r="D49" s="168" t="s">
        <v>466</v>
      </c>
      <c r="E49" s="208"/>
      <c r="F49" s="208"/>
      <c r="G49" s="209"/>
      <c r="H49" s="96">
        <v>926000</v>
      </c>
      <c r="I49" s="102"/>
      <c r="J49" s="103">
        <v>926000</v>
      </c>
      <c r="K49" s="117" t="str">
        <f t="shared" si="0"/>
        <v>00020229999000000150</v>
      </c>
      <c r="L49" s="105" t="s">
        <v>467</v>
      </c>
    </row>
    <row r="50" spans="1:12" s="84" customFormat="1">
      <c r="A50" s="79" t="s">
        <v>468</v>
      </c>
      <c r="B50" s="78" t="s">
        <v>6</v>
      </c>
      <c r="C50" s="120" t="s">
        <v>71</v>
      </c>
      <c r="D50" s="204" t="s">
        <v>469</v>
      </c>
      <c r="E50" s="210"/>
      <c r="F50" s="210"/>
      <c r="G50" s="211"/>
      <c r="H50" s="80">
        <v>926000</v>
      </c>
      <c r="I50" s="81"/>
      <c r="J50" s="82">
        <f>IF(IF(H50="",0,H50)=0,0,(IF(H50&gt;0,IF(I50&gt;H50,0,H50-I50),IF(I50&gt;H50,H50-I50,0))))</f>
        <v>926000</v>
      </c>
      <c r="K50" s="118" t="str">
        <f t="shared" si="0"/>
        <v>00020229999100000150</v>
      </c>
      <c r="L50" s="83" t="str">
        <f>C50 &amp; D50 &amp; G50</f>
        <v>00020229999100000150</v>
      </c>
    </row>
    <row r="51" spans="1:12" ht="22.5">
      <c r="A51" s="99" t="s">
        <v>470</v>
      </c>
      <c r="B51" s="100" t="s">
        <v>6</v>
      </c>
      <c r="C51" s="101" t="s">
        <v>71</v>
      </c>
      <c r="D51" s="168" t="s">
        <v>471</v>
      </c>
      <c r="E51" s="208"/>
      <c r="F51" s="208"/>
      <c r="G51" s="209"/>
      <c r="H51" s="96">
        <v>178596</v>
      </c>
      <c r="I51" s="102">
        <v>28075</v>
      </c>
      <c r="J51" s="103">
        <v>150521</v>
      </c>
      <c r="K51" s="117" t="str">
        <f t="shared" si="0"/>
        <v>00020230000000000150</v>
      </c>
      <c r="L51" s="105" t="s">
        <v>472</v>
      </c>
    </row>
    <row r="52" spans="1:12" ht="33.75">
      <c r="A52" s="99" t="s">
        <v>473</v>
      </c>
      <c r="B52" s="100" t="s">
        <v>6</v>
      </c>
      <c r="C52" s="101" t="s">
        <v>71</v>
      </c>
      <c r="D52" s="168" t="s">
        <v>474</v>
      </c>
      <c r="E52" s="208"/>
      <c r="F52" s="208"/>
      <c r="G52" s="209"/>
      <c r="H52" s="96">
        <v>99075</v>
      </c>
      <c r="I52" s="102">
        <v>8200</v>
      </c>
      <c r="J52" s="103">
        <v>90875</v>
      </c>
      <c r="K52" s="117" t="str">
        <f t="shared" si="0"/>
        <v>00020230024000000150</v>
      </c>
      <c r="L52" s="105" t="s">
        <v>475</v>
      </c>
    </row>
    <row r="53" spans="1:12" s="84" customFormat="1" ht="33.75">
      <c r="A53" s="79" t="s">
        <v>476</v>
      </c>
      <c r="B53" s="78" t="s">
        <v>6</v>
      </c>
      <c r="C53" s="120" t="s">
        <v>71</v>
      </c>
      <c r="D53" s="204" t="s">
        <v>477</v>
      </c>
      <c r="E53" s="210"/>
      <c r="F53" s="210"/>
      <c r="G53" s="211"/>
      <c r="H53" s="80">
        <v>99075</v>
      </c>
      <c r="I53" s="81">
        <v>8200</v>
      </c>
      <c r="J53" s="82">
        <f>IF(IF(H53="",0,H53)=0,0,(IF(H53&gt;0,IF(I53&gt;H53,0,H53-I53),IF(I53&gt;H53,H53-I53,0))))</f>
        <v>90875</v>
      </c>
      <c r="K53" s="118" t="str">
        <f t="shared" si="0"/>
        <v>00020230024100000150</v>
      </c>
      <c r="L53" s="83" t="str">
        <f>C53 &amp; D53 &amp; G53</f>
        <v>00020230024100000150</v>
      </c>
    </row>
    <row r="54" spans="1:12" ht="33.75">
      <c r="A54" s="99" t="s">
        <v>478</v>
      </c>
      <c r="B54" s="100" t="s">
        <v>6</v>
      </c>
      <c r="C54" s="101" t="s">
        <v>71</v>
      </c>
      <c r="D54" s="168" t="s">
        <v>479</v>
      </c>
      <c r="E54" s="208"/>
      <c r="F54" s="208"/>
      <c r="G54" s="209"/>
      <c r="H54" s="96">
        <v>79521</v>
      </c>
      <c r="I54" s="102">
        <v>19875</v>
      </c>
      <c r="J54" s="103">
        <v>59646</v>
      </c>
      <c r="K54" s="117" t="str">
        <f t="shared" si="0"/>
        <v>00020235118000000150</v>
      </c>
      <c r="L54" s="105" t="s">
        <v>480</v>
      </c>
    </row>
    <row r="55" spans="1:12" s="84" customFormat="1" ht="33.75">
      <c r="A55" s="79" t="s">
        <v>481</v>
      </c>
      <c r="B55" s="78" t="s">
        <v>6</v>
      </c>
      <c r="C55" s="120" t="s">
        <v>71</v>
      </c>
      <c r="D55" s="204" t="s">
        <v>482</v>
      </c>
      <c r="E55" s="210"/>
      <c r="F55" s="210"/>
      <c r="G55" s="211"/>
      <c r="H55" s="80">
        <v>79521</v>
      </c>
      <c r="I55" s="81">
        <v>19875</v>
      </c>
      <c r="J55" s="82">
        <f>IF(IF(H55="",0,H55)=0,0,(IF(H55&gt;0,IF(I55&gt;H55,0,H55-I55),IF(I55&gt;H55,H55-I55,0))))</f>
        <v>59646</v>
      </c>
      <c r="K55" s="118" t="str">
        <f t="shared" si="0"/>
        <v>00020235118100000150</v>
      </c>
      <c r="L55" s="83" t="str">
        <f>C55 &amp; D55 &amp; G55</f>
        <v>00020235118100000150</v>
      </c>
    </row>
    <row r="56" spans="1:12" ht="3.75" hidden="1" customHeight="1" thickBot="1">
      <c r="A56" s="15"/>
      <c r="B56" s="27"/>
      <c r="C56" s="19"/>
      <c r="D56" s="28"/>
      <c r="E56" s="28"/>
      <c r="F56" s="28"/>
      <c r="G56" s="28"/>
      <c r="H56" s="36"/>
      <c r="I56" s="37"/>
      <c r="J56" s="51"/>
      <c r="K56" s="115"/>
    </row>
    <row r="57" spans="1:12">
      <c r="A57" s="20"/>
      <c r="B57" s="21"/>
      <c r="C57" s="22"/>
      <c r="D57" s="22"/>
      <c r="E57" s="22"/>
      <c r="F57" s="22"/>
      <c r="G57" s="22"/>
      <c r="H57" s="23"/>
      <c r="I57" s="23"/>
      <c r="J57" s="22"/>
      <c r="K57" s="22"/>
    </row>
    <row r="58" spans="1:12" ht="12.75" customHeight="1">
      <c r="A58" s="197" t="s">
        <v>24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12"/>
    </row>
    <row r="59" spans="1:12">
      <c r="A59" s="8"/>
      <c r="B59" s="8"/>
      <c r="C59" s="9"/>
      <c r="D59" s="9"/>
      <c r="E59" s="9"/>
      <c r="F59" s="9"/>
      <c r="G59" s="9"/>
      <c r="H59" s="10"/>
      <c r="I59" s="10"/>
      <c r="J59" s="33" t="s">
        <v>20</v>
      </c>
      <c r="K59" s="33"/>
    </row>
    <row r="60" spans="1:12" ht="12.75" customHeight="1">
      <c r="A60" s="153" t="s">
        <v>38</v>
      </c>
      <c r="B60" s="153" t="s">
        <v>39</v>
      </c>
      <c r="C60" s="159" t="s">
        <v>43</v>
      </c>
      <c r="D60" s="160"/>
      <c r="E60" s="160"/>
      <c r="F60" s="160"/>
      <c r="G60" s="161"/>
      <c r="H60" s="153" t="s">
        <v>41</v>
      </c>
      <c r="I60" s="153" t="s">
        <v>23</v>
      </c>
      <c r="J60" s="153" t="s">
        <v>42</v>
      </c>
      <c r="K60" s="113"/>
    </row>
    <row r="61" spans="1:12">
      <c r="A61" s="154"/>
      <c r="B61" s="154"/>
      <c r="C61" s="162"/>
      <c r="D61" s="163"/>
      <c r="E61" s="163"/>
      <c r="F61" s="163"/>
      <c r="G61" s="164"/>
      <c r="H61" s="154"/>
      <c r="I61" s="154"/>
      <c r="J61" s="154"/>
      <c r="K61" s="113"/>
    </row>
    <row r="62" spans="1:12">
      <c r="A62" s="155"/>
      <c r="B62" s="155"/>
      <c r="C62" s="165"/>
      <c r="D62" s="166"/>
      <c r="E62" s="166"/>
      <c r="F62" s="166"/>
      <c r="G62" s="167"/>
      <c r="H62" s="155"/>
      <c r="I62" s="155"/>
      <c r="J62" s="155"/>
      <c r="K62" s="113"/>
    </row>
    <row r="63" spans="1:12" ht="13.5" thickBot="1">
      <c r="A63" s="70">
        <v>1</v>
      </c>
      <c r="B63" s="12">
        <v>2</v>
      </c>
      <c r="C63" s="185">
        <v>3</v>
      </c>
      <c r="D63" s="186"/>
      <c r="E63" s="186"/>
      <c r="F63" s="186"/>
      <c r="G63" s="187"/>
      <c r="H63" s="13" t="s">
        <v>2</v>
      </c>
      <c r="I63" s="13" t="s">
        <v>25</v>
      </c>
      <c r="J63" s="13" t="s">
        <v>26</v>
      </c>
      <c r="K63" s="114"/>
    </row>
    <row r="64" spans="1:12">
      <c r="A64" s="71" t="s">
        <v>5</v>
      </c>
      <c r="B64" s="38" t="s">
        <v>7</v>
      </c>
      <c r="C64" s="156" t="s">
        <v>17</v>
      </c>
      <c r="D64" s="157"/>
      <c r="E64" s="157"/>
      <c r="F64" s="157"/>
      <c r="G64" s="158"/>
      <c r="H64" s="52">
        <v>7325001</v>
      </c>
      <c r="I64" s="52">
        <v>854825.78</v>
      </c>
      <c r="J64" s="104">
        <v>6470175.2199999997</v>
      </c>
    </row>
    <row r="65" spans="1:12" ht="12.75" customHeight="1">
      <c r="A65" s="73" t="s">
        <v>4</v>
      </c>
      <c r="B65" s="50"/>
      <c r="C65" s="198"/>
      <c r="D65" s="199"/>
      <c r="E65" s="199"/>
      <c r="F65" s="199"/>
      <c r="G65" s="200"/>
      <c r="H65" s="59"/>
      <c r="I65" s="60"/>
      <c r="J65" s="61"/>
    </row>
    <row r="66" spans="1:12">
      <c r="A66" s="99" t="s">
        <v>93</v>
      </c>
      <c r="B66" s="100" t="s">
        <v>7</v>
      </c>
      <c r="C66" s="101" t="s">
        <v>71</v>
      </c>
      <c r="D66" s="123" t="s">
        <v>96</v>
      </c>
      <c r="E66" s="168" t="s">
        <v>95</v>
      </c>
      <c r="F66" s="169"/>
      <c r="G66" s="128" t="s">
        <v>71</v>
      </c>
      <c r="H66" s="96">
        <v>2933775</v>
      </c>
      <c r="I66" s="102">
        <v>289488.15999999997</v>
      </c>
      <c r="J66" s="103">
        <v>2644286.84</v>
      </c>
      <c r="K66" s="117" t="str">
        <f t="shared" ref="K66:K97" si="1">C66 &amp; D66 &amp;E66 &amp; F66 &amp; G66</f>
        <v>00001000000000000000</v>
      </c>
      <c r="L66" s="106" t="s">
        <v>94</v>
      </c>
    </row>
    <row r="67" spans="1:12" ht="22.5">
      <c r="A67" s="99" t="s">
        <v>97</v>
      </c>
      <c r="B67" s="100" t="s">
        <v>7</v>
      </c>
      <c r="C67" s="101" t="s">
        <v>71</v>
      </c>
      <c r="D67" s="123" t="s">
        <v>99</v>
      </c>
      <c r="E67" s="168" t="s">
        <v>95</v>
      </c>
      <c r="F67" s="169"/>
      <c r="G67" s="128" t="s">
        <v>71</v>
      </c>
      <c r="H67" s="96">
        <v>687000</v>
      </c>
      <c r="I67" s="102">
        <v>65981.11</v>
      </c>
      <c r="J67" s="103">
        <v>621018.89</v>
      </c>
      <c r="K67" s="117" t="str">
        <f t="shared" si="1"/>
        <v>00001020000000000000</v>
      </c>
      <c r="L67" s="106" t="s">
        <v>98</v>
      </c>
    </row>
    <row r="68" spans="1:12">
      <c r="A68" s="99"/>
      <c r="B68" s="100" t="s">
        <v>7</v>
      </c>
      <c r="C68" s="101" t="s">
        <v>71</v>
      </c>
      <c r="D68" s="123" t="s">
        <v>99</v>
      </c>
      <c r="E68" s="168" t="s">
        <v>101</v>
      </c>
      <c r="F68" s="169"/>
      <c r="G68" s="128" t="s">
        <v>71</v>
      </c>
      <c r="H68" s="96">
        <v>687000</v>
      </c>
      <c r="I68" s="102">
        <v>65981.11</v>
      </c>
      <c r="J68" s="103">
        <v>621018.89</v>
      </c>
      <c r="K68" s="117" t="str">
        <f t="shared" si="1"/>
        <v>00001029910001000000</v>
      </c>
      <c r="L68" s="106" t="s">
        <v>100</v>
      </c>
    </row>
    <row r="69" spans="1:12" ht="56.25">
      <c r="A69" s="99" t="s">
        <v>102</v>
      </c>
      <c r="B69" s="100" t="s">
        <v>7</v>
      </c>
      <c r="C69" s="101" t="s">
        <v>71</v>
      </c>
      <c r="D69" s="123" t="s">
        <v>99</v>
      </c>
      <c r="E69" s="168" t="s">
        <v>101</v>
      </c>
      <c r="F69" s="169"/>
      <c r="G69" s="128" t="s">
        <v>104</v>
      </c>
      <c r="H69" s="96">
        <v>687000</v>
      </c>
      <c r="I69" s="102">
        <v>65981.11</v>
      </c>
      <c r="J69" s="103">
        <v>621018.89</v>
      </c>
      <c r="K69" s="117" t="str">
        <f t="shared" si="1"/>
        <v>00001029910001000100</v>
      </c>
      <c r="L69" s="106" t="s">
        <v>103</v>
      </c>
    </row>
    <row r="70" spans="1:12" ht="22.5">
      <c r="A70" s="99" t="s">
        <v>105</v>
      </c>
      <c r="B70" s="100" t="s">
        <v>7</v>
      </c>
      <c r="C70" s="101" t="s">
        <v>71</v>
      </c>
      <c r="D70" s="123" t="s">
        <v>99</v>
      </c>
      <c r="E70" s="168" t="s">
        <v>101</v>
      </c>
      <c r="F70" s="169"/>
      <c r="G70" s="128" t="s">
        <v>107</v>
      </c>
      <c r="H70" s="96">
        <v>687000</v>
      </c>
      <c r="I70" s="102">
        <v>65981.11</v>
      </c>
      <c r="J70" s="103">
        <v>621018.89</v>
      </c>
      <c r="K70" s="117" t="str">
        <f t="shared" si="1"/>
        <v>00001029910001000120</v>
      </c>
      <c r="L70" s="106" t="s">
        <v>106</v>
      </c>
    </row>
    <row r="71" spans="1:12" s="84" customFormat="1" ht="22.5">
      <c r="A71" s="79" t="s">
        <v>108</v>
      </c>
      <c r="B71" s="78" t="s">
        <v>7</v>
      </c>
      <c r="C71" s="120" t="s">
        <v>71</v>
      </c>
      <c r="D71" s="124" t="s">
        <v>99</v>
      </c>
      <c r="E71" s="204" t="s">
        <v>101</v>
      </c>
      <c r="F71" s="205"/>
      <c r="G71" s="121" t="s">
        <v>109</v>
      </c>
      <c r="H71" s="80">
        <v>497800</v>
      </c>
      <c r="I71" s="81">
        <v>54156</v>
      </c>
      <c r="J71" s="82">
        <f>IF(IF(H71="",0,H71)=0,0,(IF(H71&gt;0,IF(I71&gt;H71,0,H71-I71),IF(I71&gt;H71,H71-I71,0))))</f>
        <v>443644</v>
      </c>
      <c r="K71" s="117" t="str">
        <f t="shared" si="1"/>
        <v>00001029910001000121</v>
      </c>
      <c r="L71" s="83" t="str">
        <f>C71 &amp; D71 &amp;E71 &amp; F71 &amp; G71</f>
        <v>00001029910001000121</v>
      </c>
    </row>
    <row r="72" spans="1:12" s="84" customFormat="1" ht="33.75">
      <c r="A72" s="79" t="s">
        <v>110</v>
      </c>
      <c r="B72" s="78" t="s">
        <v>7</v>
      </c>
      <c r="C72" s="120" t="s">
        <v>71</v>
      </c>
      <c r="D72" s="124" t="s">
        <v>99</v>
      </c>
      <c r="E72" s="204" t="s">
        <v>101</v>
      </c>
      <c r="F72" s="205"/>
      <c r="G72" s="121" t="s">
        <v>111</v>
      </c>
      <c r="H72" s="80">
        <v>40100</v>
      </c>
      <c r="I72" s="81"/>
      <c r="J72" s="82">
        <f>IF(IF(H72="",0,H72)=0,0,(IF(H72&gt;0,IF(I72&gt;H72,0,H72-I72),IF(I72&gt;H72,H72-I72,0))))</f>
        <v>40100</v>
      </c>
      <c r="K72" s="117" t="str">
        <f t="shared" si="1"/>
        <v>00001029910001000122</v>
      </c>
      <c r="L72" s="83" t="str">
        <f>C72 &amp; D72 &amp;E72 &amp; F72 &amp; G72</f>
        <v>00001029910001000122</v>
      </c>
    </row>
    <row r="73" spans="1:12" s="84" customFormat="1" ht="33.75">
      <c r="A73" s="79" t="s">
        <v>112</v>
      </c>
      <c r="B73" s="78" t="s">
        <v>7</v>
      </c>
      <c r="C73" s="120" t="s">
        <v>71</v>
      </c>
      <c r="D73" s="124" t="s">
        <v>99</v>
      </c>
      <c r="E73" s="204" t="s">
        <v>101</v>
      </c>
      <c r="F73" s="205"/>
      <c r="G73" s="121" t="s">
        <v>113</v>
      </c>
      <c r="H73" s="80">
        <v>149100</v>
      </c>
      <c r="I73" s="81">
        <v>11825.11</v>
      </c>
      <c r="J73" s="82">
        <f>IF(IF(H73="",0,H73)=0,0,(IF(H73&gt;0,IF(I73&gt;H73,0,H73-I73),IF(I73&gt;H73,H73-I73,0))))</f>
        <v>137274.89000000001</v>
      </c>
      <c r="K73" s="117" t="str">
        <f t="shared" si="1"/>
        <v>00001029910001000129</v>
      </c>
      <c r="L73" s="83" t="str">
        <f>C73 &amp; D73 &amp;E73 &amp; F73 &amp; G73</f>
        <v>00001029910001000129</v>
      </c>
    </row>
    <row r="74" spans="1:12" ht="45">
      <c r="A74" s="99" t="s">
        <v>114</v>
      </c>
      <c r="B74" s="100" t="s">
        <v>7</v>
      </c>
      <c r="C74" s="101" t="s">
        <v>71</v>
      </c>
      <c r="D74" s="123" t="s">
        <v>116</v>
      </c>
      <c r="E74" s="168" t="s">
        <v>95</v>
      </c>
      <c r="F74" s="169"/>
      <c r="G74" s="128" t="s">
        <v>71</v>
      </c>
      <c r="H74" s="96">
        <v>2072700</v>
      </c>
      <c r="I74" s="102">
        <v>202695.05</v>
      </c>
      <c r="J74" s="103">
        <v>1870004.95</v>
      </c>
      <c r="K74" s="117" t="str">
        <f t="shared" si="1"/>
        <v>00001040000000000000</v>
      </c>
      <c r="L74" s="106" t="s">
        <v>115</v>
      </c>
    </row>
    <row r="75" spans="1:12">
      <c r="A75" s="99"/>
      <c r="B75" s="100" t="s">
        <v>7</v>
      </c>
      <c r="C75" s="101" t="s">
        <v>71</v>
      </c>
      <c r="D75" s="123" t="s">
        <v>116</v>
      </c>
      <c r="E75" s="168" t="s">
        <v>118</v>
      </c>
      <c r="F75" s="169"/>
      <c r="G75" s="128" t="s">
        <v>71</v>
      </c>
      <c r="H75" s="96">
        <v>2022397</v>
      </c>
      <c r="I75" s="102">
        <v>202695.05</v>
      </c>
      <c r="J75" s="103">
        <v>1819701.95</v>
      </c>
      <c r="K75" s="117" t="str">
        <f t="shared" si="1"/>
        <v>00001049920001000000</v>
      </c>
      <c r="L75" s="106" t="s">
        <v>117</v>
      </c>
    </row>
    <row r="76" spans="1:12" ht="56.25">
      <c r="A76" s="99" t="s">
        <v>102</v>
      </c>
      <c r="B76" s="100" t="s">
        <v>7</v>
      </c>
      <c r="C76" s="101" t="s">
        <v>71</v>
      </c>
      <c r="D76" s="123" t="s">
        <v>116</v>
      </c>
      <c r="E76" s="168" t="s">
        <v>118</v>
      </c>
      <c r="F76" s="169"/>
      <c r="G76" s="128" t="s">
        <v>104</v>
      </c>
      <c r="H76" s="96">
        <v>1665950</v>
      </c>
      <c r="I76" s="102">
        <v>178392.65</v>
      </c>
      <c r="J76" s="103">
        <v>1487557.35</v>
      </c>
      <c r="K76" s="117" t="str">
        <f t="shared" si="1"/>
        <v>00001049920001000100</v>
      </c>
      <c r="L76" s="106" t="s">
        <v>119</v>
      </c>
    </row>
    <row r="77" spans="1:12" ht="22.5">
      <c r="A77" s="99" t="s">
        <v>105</v>
      </c>
      <c r="B77" s="100" t="s">
        <v>7</v>
      </c>
      <c r="C77" s="101" t="s">
        <v>71</v>
      </c>
      <c r="D77" s="123" t="s">
        <v>116</v>
      </c>
      <c r="E77" s="168" t="s">
        <v>118</v>
      </c>
      <c r="F77" s="169"/>
      <c r="G77" s="128" t="s">
        <v>107</v>
      </c>
      <c r="H77" s="96">
        <v>1665950</v>
      </c>
      <c r="I77" s="102">
        <v>178392.65</v>
      </c>
      <c r="J77" s="103">
        <v>1487557.35</v>
      </c>
      <c r="K77" s="117" t="str">
        <f t="shared" si="1"/>
        <v>00001049920001000120</v>
      </c>
      <c r="L77" s="106" t="s">
        <v>120</v>
      </c>
    </row>
    <row r="78" spans="1:12" s="84" customFormat="1" ht="22.5">
      <c r="A78" s="79" t="s">
        <v>108</v>
      </c>
      <c r="B78" s="78" t="s">
        <v>7</v>
      </c>
      <c r="C78" s="120" t="s">
        <v>71</v>
      </c>
      <c r="D78" s="124" t="s">
        <v>116</v>
      </c>
      <c r="E78" s="204" t="s">
        <v>118</v>
      </c>
      <c r="F78" s="205"/>
      <c r="G78" s="121" t="s">
        <v>109</v>
      </c>
      <c r="H78" s="80">
        <v>1219250</v>
      </c>
      <c r="I78" s="81">
        <v>145585.79999999999</v>
      </c>
      <c r="J78" s="82">
        <f>IF(IF(H78="",0,H78)=0,0,(IF(H78&gt;0,IF(I78&gt;H78,0,H78-I78),IF(I78&gt;H78,H78-I78,0))))</f>
        <v>1073664.2</v>
      </c>
      <c r="K78" s="117" t="str">
        <f t="shared" si="1"/>
        <v>00001049920001000121</v>
      </c>
      <c r="L78" s="83" t="str">
        <f>C78 &amp; D78 &amp;E78 &amp; F78 &amp; G78</f>
        <v>00001049920001000121</v>
      </c>
    </row>
    <row r="79" spans="1:12" s="84" customFormat="1" ht="33.75">
      <c r="A79" s="79" t="s">
        <v>110</v>
      </c>
      <c r="B79" s="78" t="s">
        <v>7</v>
      </c>
      <c r="C79" s="120" t="s">
        <v>71</v>
      </c>
      <c r="D79" s="124" t="s">
        <v>116</v>
      </c>
      <c r="E79" s="204" t="s">
        <v>118</v>
      </c>
      <c r="F79" s="205"/>
      <c r="G79" s="121" t="s">
        <v>111</v>
      </c>
      <c r="H79" s="80">
        <v>120300</v>
      </c>
      <c r="I79" s="81"/>
      <c r="J79" s="82">
        <f>IF(IF(H79="",0,H79)=0,0,(IF(H79&gt;0,IF(I79&gt;H79,0,H79-I79),IF(I79&gt;H79,H79-I79,0))))</f>
        <v>120300</v>
      </c>
      <c r="K79" s="117" t="str">
        <f t="shared" si="1"/>
        <v>00001049920001000122</v>
      </c>
      <c r="L79" s="83" t="str">
        <f>C79 &amp; D79 &amp;E79 &amp; F79 &amp; G79</f>
        <v>00001049920001000122</v>
      </c>
    </row>
    <row r="80" spans="1:12" s="84" customFormat="1" ht="33.75">
      <c r="A80" s="79" t="s">
        <v>112</v>
      </c>
      <c r="B80" s="78" t="s">
        <v>7</v>
      </c>
      <c r="C80" s="120" t="s">
        <v>71</v>
      </c>
      <c r="D80" s="124" t="s">
        <v>116</v>
      </c>
      <c r="E80" s="204" t="s">
        <v>118</v>
      </c>
      <c r="F80" s="205"/>
      <c r="G80" s="121" t="s">
        <v>113</v>
      </c>
      <c r="H80" s="80">
        <v>326400</v>
      </c>
      <c r="I80" s="81">
        <v>32806.85</v>
      </c>
      <c r="J80" s="82">
        <f>IF(IF(H80="",0,H80)=0,0,(IF(H80&gt;0,IF(I80&gt;H80,0,H80-I80),IF(I80&gt;H80,H80-I80,0))))</f>
        <v>293593.15000000002</v>
      </c>
      <c r="K80" s="117" t="str">
        <f t="shared" si="1"/>
        <v>00001049920001000129</v>
      </c>
      <c r="L80" s="83" t="str">
        <f>C80 &amp; D80 &amp;E80 &amp; F80 &amp; G80</f>
        <v>00001049920001000129</v>
      </c>
    </row>
    <row r="81" spans="1:12" ht="22.5">
      <c r="A81" s="99" t="s">
        <v>121</v>
      </c>
      <c r="B81" s="100" t="s">
        <v>7</v>
      </c>
      <c r="C81" s="101" t="s">
        <v>71</v>
      </c>
      <c r="D81" s="123" t="s">
        <v>116</v>
      </c>
      <c r="E81" s="168" t="s">
        <v>118</v>
      </c>
      <c r="F81" s="169"/>
      <c r="G81" s="128" t="s">
        <v>7</v>
      </c>
      <c r="H81" s="96">
        <v>346447</v>
      </c>
      <c r="I81" s="102">
        <v>19372.04</v>
      </c>
      <c r="J81" s="103">
        <v>327074.96000000002</v>
      </c>
      <c r="K81" s="117" t="str">
        <f t="shared" si="1"/>
        <v>00001049920001000200</v>
      </c>
      <c r="L81" s="106" t="s">
        <v>122</v>
      </c>
    </row>
    <row r="82" spans="1:12" ht="22.5">
      <c r="A82" s="99" t="s">
        <v>123</v>
      </c>
      <c r="B82" s="100" t="s">
        <v>7</v>
      </c>
      <c r="C82" s="101" t="s">
        <v>71</v>
      </c>
      <c r="D82" s="123" t="s">
        <v>116</v>
      </c>
      <c r="E82" s="168" t="s">
        <v>118</v>
      </c>
      <c r="F82" s="169"/>
      <c r="G82" s="128" t="s">
        <v>125</v>
      </c>
      <c r="H82" s="96">
        <v>346447</v>
      </c>
      <c r="I82" s="102">
        <v>19372.04</v>
      </c>
      <c r="J82" s="103">
        <v>327074.96000000002</v>
      </c>
      <c r="K82" s="117" t="str">
        <f t="shared" si="1"/>
        <v>00001049920001000240</v>
      </c>
      <c r="L82" s="106" t="s">
        <v>124</v>
      </c>
    </row>
    <row r="83" spans="1:12" s="84" customFormat="1" ht="22.5">
      <c r="A83" s="79" t="s">
        <v>126</v>
      </c>
      <c r="B83" s="78" t="s">
        <v>7</v>
      </c>
      <c r="C83" s="120" t="s">
        <v>71</v>
      </c>
      <c r="D83" s="124" t="s">
        <v>116</v>
      </c>
      <c r="E83" s="204" t="s">
        <v>118</v>
      </c>
      <c r="F83" s="205"/>
      <c r="G83" s="121" t="s">
        <v>127</v>
      </c>
      <c r="H83" s="80">
        <v>35000</v>
      </c>
      <c r="I83" s="81">
        <v>6432.94</v>
      </c>
      <c r="J83" s="82">
        <f>IF(IF(H83="",0,H83)=0,0,(IF(H83&gt;0,IF(I83&gt;H83,0,H83-I83),IF(I83&gt;H83,H83-I83,0))))</f>
        <v>28567.06</v>
      </c>
      <c r="K83" s="117" t="str">
        <f t="shared" si="1"/>
        <v>00001049920001000242</v>
      </c>
      <c r="L83" s="83" t="str">
        <f>C83 &amp; D83 &amp;E83 &amp; F83 &amp; G83</f>
        <v>00001049920001000242</v>
      </c>
    </row>
    <row r="84" spans="1:12" s="84" customFormat="1">
      <c r="A84" s="79" t="s">
        <v>128</v>
      </c>
      <c r="B84" s="78" t="s">
        <v>7</v>
      </c>
      <c r="C84" s="120" t="s">
        <v>71</v>
      </c>
      <c r="D84" s="124" t="s">
        <v>116</v>
      </c>
      <c r="E84" s="204" t="s">
        <v>118</v>
      </c>
      <c r="F84" s="205"/>
      <c r="G84" s="121" t="s">
        <v>129</v>
      </c>
      <c r="H84" s="80">
        <v>311447</v>
      </c>
      <c r="I84" s="81">
        <v>12939.1</v>
      </c>
      <c r="J84" s="82">
        <f>IF(IF(H84="",0,H84)=0,0,(IF(H84&gt;0,IF(I84&gt;H84,0,H84-I84),IF(I84&gt;H84,H84-I84,0))))</f>
        <v>298507.90000000002</v>
      </c>
      <c r="K84" s="117" t="str">
        <f t="shared" si="1"/>
        <v>00001049920001000244</v>
      </c>
      <c r="L84" s="83" t="str">
        <f>C84 &amp; D84 &amp;E84 &amp; F84 &amp; G84</f>
        <v>00001049920001000244</v>
      </c>
    </row>
    <row r="85" spans="1:12">
      <c r="A85" s="99" t="s">
        <v>130</v>
      </c>
      <c r="B85" s="100" t="s">
        <v>7</v>
      </c>
      <c r="C85" s="101" t="s">
        <v>71</v>
      </c>
      <c r="D85" s="123" t="s">
        <v>116</v>
      </c>
      <c r="E85" s="168" t="s">
        <v>118</v>
      </c>
      <c r="F85" s="169"/>
      <c r="G85" s="128" t="s">
        <v>132</v>
      </c>
      <c r="H85" s="96">
        <v>10000</v>
      </c>
      <c r="I85" s="102">
        <v>4930.3599999999997</v>
      </c>
      <c r="J85" s="103">
        <v>5069.6400000000003</v>
      </c>
      <c r="K85" s="117" t="str">
        <f t="shared" si="1"/>
        <v>00001049920001000800</v>
      </c>
      <c r="L85" s="106" t="s">
        <v>131</v>
      </c>
    </row>
    <row r="86" spans="1:12">
      <c r="A86" s="99" t="s">
        <v>133</v>
      </c>
      <c r="B86" s="100" t="s">
        <v>7</v>
      </c>
      <c r="C86" s="101" t="s">
        <v>71</v>
      </c>
      <c r="D86" s="123" t="s">
        <v>116</v>
      </c>
      <c r="E86" s="168" t="s">
        <v>118</v>
      </c>
      <c r="F86" s="169"/>
      <c r="G86" s="128" t="s">
        <v>135</v>
      </c>
      <c r="H86" s="96">
        <v>10000</v>
      </c>
      <c r="I86" s="102">
        <v>4930.3599999999997</v>
      </c>
      <c r="J86" s="103">
        <v>5069.6400000000003</v>
      </c>
      <c r="K86" s="117" t="str">
        <f t="shared" si="1"/>
        <v>00001049920001000850</v>
      </c>
      <c r="L86" s="106" t="s">
        <v>134</v>
      </c>
    </row>
    <row r="87" spans="1:12" s="84" customFormat="1" ht="22.5">
      <c r="A87" s="79" t="s">
        <v>136</v>
      </c>
      <c r="B87" s="78" t="s">
        <v>7</v>
      </c>
      <c r="C87" s="120" t="s">
        <v>71</v>
      </c>
      <c r="D87" s="124" t="s">
        <v>116</v>
      </c>
      <c r="E87" s="204" t="s">
        <v>118</v>
      </c>
      <c r="F87" s="205"/>
      <c r="G87" s="121" t="s">
        <v>137</v>
      </c>
      <c r="H87" s="80">
        <v>3000</v>
      </c>
      <c r="I87" s="81"/>
      <c r="J87" s="82">
        <f>IF(IF(H87="",0,H87)=0,0,(IF(H87&gt;0,IF(I87&gt;H87,0,H87-I87),IF(I87&gt;H87,H87-I87,0))))</f>
        <v>3000</v>
      </c>
      <c r="K87" s="117" t="str">
        <f t="shared" si="1"/>
        <v>00001049920001000851</v>
      </c>
      <c r="L87" s="83" t="str">
        <f>C87 &amp; D87 &amp;E87 &amp; F87 &amp; G87</f>
        <v>00001049920001000851</v>
      </c>
    </row>
    <row r="88" spans="1:12" s="84" customFormat="1">
      <c r="A88" s="79" t="s">
        <v>138</v>
      </c>
      <c r="B88" s="78" t="s">
        <v>7</v>
      </c>
      <c r="C88" s="120" t="s">
        <v>71</v>
      </c>
      <c r="D88" s="124" t="s">
        <v>116</v>
      </c>
      <c r="E88" s="204" t="s">
        <v>118</v>
      </c>
      <c r="F88" s="205"/>
      <c r="G88" s="121" t="s">
        <v>139</v>
      </c>
      <c r="H88" s="80">
        <v>3000</v>
      </c>
      <c r="I88" s="81">
        <v>2161</v>
      </c>
      <c r="J88" s="82">
        <f>IF(IF(H88="",0,H88)=0,0,(IF(H88&gt;0,IF(I88&gt;H88,0,H88-I88),IF(I88&gt;H88,H88-I88,0))))</f>
        <v>839</v>
      </c>
      <c r="K88" s="117" t="str">
        <f t="shared" si="1"/>
        <v>00001049920001000852</v>
      </c>
      <c r="L88" s="83" t="str">
        <f>C88 &amp; D88 &amp;E88 &amp; F88 &amp; G88</f>
        <v>00001049920001000852</v>
      </c>
    </row>
    <row r="89" spans="1:12" s="84" customFormat="1">
      <c r="A89" s="79" t="s">
        <v>140</v>
      </c>
      <c r="B89" s="78" t="s">
        <v>7</v>
      </c>
      <c r="C89" s="120" t="s">
        <v>71</v>
      </c>
      <c r="D89" s="124" t="s">
        <v>116</v>
      </c>
      <c r="E89" s="204" t="s">
        <v>118</v>
      </c>
      <c r="F89" s="205"/>
      <c r="G89" s="121" t="s">
        <v>141</v>
      </c>
      <c r="H89" s="80">
        <v>4000</v>
      </c>
      <c r="I89" s="81">
        <v>2769.36</v>
      </c>
      <c r="J89" s="82">
        <f>IF(IF(H89="",0,H89)=0,0,(IF(H89&gt;0,IF(I89&gt;H89,0,H89-I89),IF(I89&gt;H89,H89-I89,0))))</f>
        <v>1230.6400000000001</v>
      </c>
      <c r="K89" s="117" t="str">
        <f t="shared" si="1"/>
        <v>00001049920001000853</v>
      </c>
      <c r="L89" s="83" t="str">
        <f>C89 &amp; D89 &amp;E89 &amp; F89 &amp; G89</f>
        <v>00001049920001000853</v>
      </c>
    </row>
    <row r="90" spans="1:12">
      <c r="A90" s="99"/>
      <c r="B90" s="100" t="s">
        <v>7</v>
      </c>
      <c r="C90" s="101" t="s">
        <v>71</v>
      </c>
      <c r="D90" s="123" t="s">
        <v>116</v>
      </c>
      <c r="E90" s="168" t="s">
        <v>143</v>
      </c>
      <c r="F90" s="169"/>
      <c r="G90" s="128" t="s">
        <v>71</v>
      </c>
      <c r="H90" s="96">
        <v>50303</v>
      </c>
      <c r="I90" s="102"/>
      <c r="J90" s="103">
        <v>50303</v>
      </c>
      <c r="K90" s="117" t="str">
        <f t="shared" si="1"/>
        <v>00001049920020280000</v>
      </c>
      <c r="L90" s="106" t="s">
        <v>142</v>
      </c>
    </row>
    <row r="91" spans="1:12">
      <c r="A91" s="99" t="s">
        <v>144</v>
      </c>
      <c r="B91" s="100" t="s">
        <v>7</v>
      </c>
      <c r="C91" s="101" t="s">
        <v>71</v>
      </c>
      <c r="D91" s="123" t="s">
        <v>116</v>
      </c>
      <c r="E91" s="168" t="s">
        <v>143</v>
      </c>
      <c r="F91" s="169"/>
      <c r="G91" s="128" t="s">
        <v>8</v>
      </c>
      <c r="H91" s="96">
        <v>50303</v>
      </c>
      <c r="I91" s="102"/>
      <c r="J91" s="103">
        <v>50303</v>
      </c>
      <c r="K91" s="117" t="str">
        <f t="shared" si="1"/>
        <v>00001049920020280500</v>
      </c>
      <c r="L91" s="106" t="s">
        <v>145</v>
      </c>
    </row>
    <row r="92" spans="1:12" s="84" customFormat="1">
      <c r="A92" s="79" t="s">
        <v>146</v>
      </c>
      <c r="B92" s="78" t="s">
        <v>7</v>
      </c>
      <c r="C92" s="120" t="s">
        <v>71</v>
      </c>
      <c r="D92" s="124" t="s">
        <v>116</v>
      </c>
      <c r="E92" s="204" t="s">
        <v>143</v>
      </c>
      <c r="F92" s="205"/>
      <c r="G92" s="121" t="s">
        <v>147</v>
      </c>
      <c r="H92" s="80">
        <v>50303</v>
      </c>
      <c r="I92" s="81"/>
      <c r="J92" s="82">
        <f>IF(IF(H92="",0,H92)=0,0,(IF(H92&gt;0,IF(I92&gt;H92,0,H92-I92),IF(I92&gt;H92,H92-I92,0))))</f>
        <v>50303</v>
      </c>
      <c r="K92" s="117" t="str">
        <f t="shared" si="1"/>
        <v>00001049920020280540</v>
      </c>
      <c r="L92" s="83" t="str">
        <f>C92 &amp; D92 &amp;E92 &amp; F92 &amp; G92</f>
        <v>00001049920020280540</v>
      </c>
    </row>
    <row r="93" spans="1:12">
      <c r="A93" s="99" t="s">
        <v>148</v>
      </c>
      <c r="B93" s="100" t="s">
        <v>7</v>
      </c>
      <c r="C93" s="101" t="s">
        <v>71</v>
      </c>
      <c r="D93" s="123" t="s">
        <v>150</v>
      </c>
      <c r="E93" s="168" t="s">
        <v>95</v>
      </c>
      <c r="F93" s="169"/>
      <c r="G93" s="128" t="s">
        <v>71</v>
      </c>
      <c r="H93" s="96">
        <v>1000</v>
      </c>
      <c r="I93" s="102"/>
      <c r="J93" s="103">
        <v>1000</v>
      </c>
      <c r="K93" s="117" t="str">
        <f t="shared" si="1"/>
        <v>00001110000000000000</v>
      </c>
      <c r="L93" s="106" t="s">
        <v>149</v>
      </c>
    </row>
    <row r="94" spans="1:12" ht="45">
      <c r="A94" s="99" t="s">
        <v>151</v>
      </c>
      <c r="B94" s="100" t="s">
        <v>7</v>
      </c>
      <c r="C94" s="101" t="s">
        <v>71</v>
      </c>
      <c r="D94" s="123" t="s">
        <v>150</v>
      </c>
      <c r="E94" s="168" t="s">
        <v>153</v>
      </c>
      <c r="F94" s="169"/>
      <c r="G94" s="128" t="s">
        <v>71</v>
      </c>
      <c r="H94" s="96">
        <v>1000</v>
      </c>
      <c r="I94" s="102"/>
      <c r="J94" s="103">
        <v>1000</v>
      </c>
      <c r="K94" s="117" t="str">
        <f t="shared" si="1"/>
        <v>00001119900000000000</v>
      </c>
      <c r="L94" s="106" t="s">
        <v>152</v>
      </c>
    </row>
    <row r="95" spans="1:12" ht="22.5">
      <c r="A95" s="99" t="s">
        <v>154</v>
      </c>
      <c r="B95" s="100" t="s">
        <v>7</v>
      </c>
      <c r="C95" s="101" t="s">
        <v>71</v>
      </c>
      <c r="D95" s="123" t="s">
        <v>150</v>
      </c>
      <c r="E95" s="168" t="s">
        <v>156</v>
      </c>
      <c r="F95" s="169"/>
      <c r="G95" s="128" t="s">
        <v>71</v>
      </c>
      <c r="H95" s="96">
        <v>1000</v>
      </c>
      <c r="I95" s="102"/>
      <c r="J95" s="103">
        <v>1000</v>
      </c>
      <c r="K95" s="117" t="str">
        <f t="shared" si="1"/>
        <v>00001119990000000000</v>
      </c>
      <c r="L95" s="106" t="s">
        <v>155</v>
      </c>
    </row>
    <row r="96" spans="1:12">
      <c r="A96" s="99" t="s">
        <v>157</v>
      </c>
      <c r="B96" s="100" t="s">
        <v>7</v>
      </c>
      <c r="C96" s="101" t="s">
        <v>71</v>
      </c>
      <c r="D96" s="123" t="s">
        <v>150</v>
      </c>
      <c r="E96" s="168" t="s">
        <v>159</v>
      </c>
      <c r="F96" s="169"/>
      <c r="G96" s="128" t="s">
        <v>71</v>
      </c>
      <c r="H96" s="96">
        <v>1000</v>
      </c>
      <c r="I96" s="102"/>
      <c r="J96" s="103">
        <v>1000</v>
      </c>
      <c r="K96" s="117" t="str">
        <f t="shared" si="1"/>
        <v>00001119990023780000</v>
      </c>
      <c r="L96" s="106" t="s">
        <v>158</v>
      </c>
    </row>
    <row r="97" spans="1:12">
      <c r="A97" s="99" t="s">
        <v>130</v>
      </c>
      <c r="B97" s="100" t="s">
        <v>7</v>
      </c>
      <c r="C97" s="101" t="s">
        <v>71</v>
      </c>
      <c r="D97" s="123" t="s">
        <v>150</v>
      </c>
      <c r="E97" s="168" t="s">
        <v>159</v>
      </c>
      <c r="F97" s="169"/>
      <c r="G97" s="128" t="s">
        <v>132</v>
      </c>
      <c r="H97" s="96">
        <v>1000</v>
      </c>
      <c r="I97" s="102"/>
      <c r="J97" s="103">
        <v>1000</v>
      </c>
      <c r="K97" s="117" t="str">
        <f t="shared" si="1"/>
        <v>00001119990023780800</v>
      </c>
      <c r="L97" s="106" t="s">
        <v>160</v>
      </c>
    </row>
    <row r="98" spans="1:12" s="84" customFormat="1">
      <c r="A98" s="79" t="s">
        <v>157</v>
      </c>
      <c r="B98" s="78" t="s">
        <v>7</v>
      </c>
      <c r="C98" s="120" t="s">
        <v>71</v>
      </c>
      <c r="D98" s="124" t="s">
        <v>150</v>
      </c>
      <c r="E98" s="204" t="s">
        <v>159</v>
      </c>
      <c r="F98" s="205"/>
      <c r="G98" s="121" t="s">
        <v>161</v>
      </c>
      <c r="H98" s="80">
        <v>1000</v>
      </c>
      <c r="I98" s="81"/>
      <c r="J98" s="82">
        <f>IF(IF(H98="",0,H98)=0,0,(IF(H98&gt;0,IF(I98&gt;H98,0,H98-I98),IF(I98&gt;H98,H98-I98,0))))</f>
        <v>1000</v>
      </c>
      <c r="K98" s="117" t="str">
        <f t="shared" ref="K98:K129" si="2">C98 &amp; D98 &amp;E98 &amp; F98 &amp; G98</f>
        <v>00001119990023780870</v>
      </c>
      <c r="L98" s="83" t="str">
        <f>C98 &amp; D98 &amp;E98 &amp; F98 &amp; G98</f>
        <v>00001119990023780870</v>
      </c>
    </row>
    <row r="99" spans="1:12">
      <c r="A99" s="99" t="s">
        <v>162</v>
      </c>
      <c r="B99" s="100" t="s">
        <v>7</v>
      </c>
      <c r="C99" s="101" t="s">
        <v>71</v>
      </c>
      <c r="D99" s="123" t="s">
        <v>164</v>
      </c>
      <c r="E99" s="168" t="s">
        <v>95</v>
      </c>
      <c r="F99" s="169"/>
      <c r="G99" s="128" t="s">
        <v>71</v>
      </c>
      <c r="H99" s="96">
        <v>173075</v>
      </c>
      <c r="I99" s="102">
        <v>20812</v>
      </c>
      <c r="J99" s="103">
        <v>152263</v>
      </c>
      <c r="K99" s="117" t="str">
        <f t="shared" si="2"/>
        <v>00001130000000000000</v>
      </c>
      <c r="L99" s="106" t="s">
        <v>163</v>
      </c>
    </row>
    <row r="100" spans="1:12" ht="45">
      <c r="A100" s="99" t="s">
        <v>165</v>
      </c>
      <c r="B100" s="100" t="s">
        <v>7</v>
      </c>
      <c r="C100" s="101" t="s">
        <v>71</v>
      </c>
      <c r="D100" s="123" t="s">
        <v>164</v>
      </c>
      <c r="E100" s="168" t="s">
        <v>167</v>
      </c>
      <c r="F100" s="169"/>
      <c r="G100" s="128" t="s">
        <v>71</v>
      </c>
      <c r="H100" s="96">
        <v>3000</v>
      </c>
      <c r="I100" s="102"/>
      <c r="J100" s="103">
        <v>3000</v>
      </c>
      <c r="K100" s="117" t="str">
        <f t="shared" si="2"/>
        <v>00001130200000000000</v>
      </c>
      <c r="L100" s="106" t="s">
        <v>166</v>
      </c>
    </row>
    <row r="101" spans="1:12" ht="45">
      <c r="A101" s="99" t="s">
        <v>168</v>
      </c>
      <c r="B101" s="100" t="s">
        <v>7</v>
      </c>
      <c r="C101" s="101" t="s">
        <v>71</v>
      </c>
      <c r="D101" s="123" t="s">
        <v>164</v>
      </c>
      <c r="E101" s="168" t="s">
        <v>170</v>
      </c>
      <c r="F101" s="169"/>
      <c r="G101" s="128" t="s">
        <v>71</v>
      </c>
      <c r="H101" s="96">
        <v>3000</v>
      </c>
      <c r="I101" s="102"/>
      <c r="J101" s="103">
        <v>3000</v>
      </c>
      <c r="K101" s="117" t="str">
        <f t="shared" si="2"/>
        <v>00001130200102340000</v>
      </c>
      <c r="L101" s="106" t="s">
        <v>169</v>
      </c>
    </row>
    <row r="102" spans="1:12" ht="22.5">
      <c r="A102" s="99" t="s">
        <v>121</v>
      </c>
      <c r="B102" s="100" t="s">
        <v>7</v>
      </c>
      <c r="C102" s="101" t="s">
        <v>71</v>
      </c>
      <c r="D102" s="123" t="s">
        <v>164</v>
      </c>
      <c r="E102" s="168" t="s">
        <v>170</v>
      </c>
      <c r="F102" s="169"/>
      <c r="G102" s="128" t="s">
        <v>7</v>
      </c>
      <c r="H102" s="96">
        <v>3000</v>
      </c>
      <c r="I102" s="102"/>
      <c r="J102" s="103">
        <v>3000</v>
      </c>
      <c r="K102" s="117" t="str">
        <f t="shared" si="2"/>
        <v>00001130200102340200</v>
      </c>
      <c r="L102" s="106" t="s">
        <v>171</v>
      </c>
    </row>
    <row r="103" spans="1:12" ht="22.5">
      <c r="A103" s="99" t="s">
        <v>123</v>
      </c>
      <c r="B103" s="100" t="s">
        <v>7</v>
      </c>
      <c r="C103" s="101" t="s">
        <v>71</v>
      </c>
      <c r="D103" s="123" t="s">
        <v>164</v>
      </c>
      <c r="E103" s="168" t="s">
        <v>170</v>
      </c>
      <c r="F103" s="169"/>
      <c r="G103" s="128" t="s">
        <v>125</v>
      </c>
      <c r="H103" s="96">
        <v>3000</v>
      </c>
      <c r="I103" s="102"/>
      <c r="J103" s="103">
        <v>3000</v>
      </c>
      <c r="K103" s="117" t="str">
        <f t="shared" si="2"/>
        <v>00001130200102340240</v>
      </c>
      <c r="L103" s="106" t="s">
        <v>172</v>
      </c>
    </row>
    <row r="104" spans="1:12" s="84" customFormat="1">
      <c r="A104" s="79" t="s">
        <v>128</v>
      </c>
      <c r="B104" s="78" t="s">
        <v>7</v>
      </c>
      <c r="C104" s="120" t="s">
        <v>71</v>
      </c>
      <c r="D104" s="124" t="s">
        <v>164</v>
      </c>
      <c r="E104" s="204" t="s">
        <v>170</v>
      </c>
      <c r="F104" s="205"/>
      <c r="G104" s="121" t="s">
        <v>129</v>
      </c>
      <c r="H104" s="80">
        <v>3000</v>
      </c>
      <c r="I104" s="81"/>
      <c r="J104" s="82">
        <f>IF(IF(H104="",0,H104)=0,0,(IF(H104&gt;0,IF(I104&gt;H104,0,H104-I104),IF(I104&gt;H104,H104-I104,0))))</f>
        <v>3000</v>
      </c>
      <c r="K104" s="117" t="str">
        <f t="shared" si="2"/>
        <v>00001130200102340244</v>
      </c>
      <c r="L104" s="83" t="str">
        <f>C104 &amp; D104 &amp;E104 &amp; F104 &amp; G104</f>
        <v>00001130200102340244</v>
      </c>
    </row>
    <row r="105" spans="1:12" ht="33.75">
      <c r="A105" s="99" t="s">
        <v>173</v>
      </c>
      <c r="B105" s="100" t="s">
        <v>7</v>
      </c>
      <c r="C105" s="101" t="s">
        <v>71</v>
      </c>
      <c r="D105" s="123" t="s">
        <v>164</v>
      </c>
      <c r="E105" s="168" t="s">
        <v>175</v>
      </c>
      <c r="F105" s="169"/>
      <c r="G105" s="128" t="s">
        <v>71</v>
      </c>
      <c r="H105" s="96">
        <v>40000</v>
      </c>
      <c r="I105" s="102"/>
      <c r="J105" s="103">
        <v>40000</v>
      </c>
      <c r="K105" s="117" t="str">
        <f t="shared" si="2"/>
        <v>00001130300000000000</v>
      </c>
      <c r="L105" s="106" t="s">
        <v>174</v>
      </c>
    </row>
    <row r="106" spans="1:12" ht="22.5">
      <c r="A106" s="99" t="s">
        <v>176</v>
      </c>
      <c r="B106" s="100" t="s">
        <v>7</v>
      </c>
      <c r="C106" s="101" t="s">
        <v>71</v>
      </c>
      <c r="D106" s="123" t="s">
        <v>164</v>
      </c>
      <c r="E106" s="168" t="s">
        <v>178</v>
      </c>
      <c r="F106" s="169"/>
      <c r="G106" s="128" t="s">
        <v>71</v>
      </c>
      <c r="H106" s="96">
        <v>5000</v>
      </c>
      <c r="I106" s="102"/>
      <c r="J106" s="103">
        <v>5000</v>
      </c>
      <c r="K106" s="117" t="str">
        <f t="shared" si="2"/>
        <v>00001130300402320000</v>
      </c>
      <c r="L106" s="106" t="s">
        <v>177</v>
      </c>
    </row>
    <row r="107" spans="1:12" ht="22.5">
      <c r="A107" s="99" t="s">
        <v>121</v>
      </c>
      <c r="B107" s="100" t="s">
        <v>7</v>
      </c>
      <c r="C107" s="101" t="s">
        <v>71</v>
      </c>
      <c r="D107" s="123" t="s">
        <v>164</v>
      </c>
      <c r="E107" s="168" t="s">
        <v>178</v>
      </c>
      <c r="F107" s="169"/>
      <c r="G107" s="128" t="s">
        <v>7</v>
      </c>
      <c r="H107" s="96">
        <v>5000</v>
      </c>
      <c r="I107" s="102"/>
      <c r="J107" s="103">
        <v>5000</v>
      </c>
      <c r="K107" s="117" t="str">
        <f t="shared" si="2"/>
        <v>00001130300402320200</v>
      </c>
      <c r="L107" s="106" t="s">
        <v>179</v>
      </c>
    </row>
    <row r="108" spans="1:12" ht="22.5">
      <c r="A108" s="99" t="s">
        <v>123</v>
      </c>
      <c r="B108" s="100" t="s">
        <v>7</v>
      </c>
      <c r="C108" s="101" t="s">
        <v>71</v>
      </c>
      <c r="D108" s="123" t="s">
        <v>164</v>
      </c>
      <c r="E108" s="168" t="s">
        <v>178</v>
      </c>
      <c r="F108" s="169"/>
      <c r="G108" s="128" t="s">
        <v>125</v>
      </c>
      <c r="H108" s="96">
        <v>5000</v>
      </c>
      <c r="I108" s="102"/>
      <c r="J108" s="103">
        <v>5000</v>
      </c>
      <c r="K108" s="117" t="str">
        <f t="shared" si="2"/>
        <v>00001130300402320240</v>
      </c>
      <c r="L108" s="106" t="s">
        <v>180</v>
      </c>
    </row>
    <row r="109" spans="1:12" s="84" customFormat="1">
      <c r="A109" s="79" t="s">
        <v>128</v>
      </c>
      <c r="B109" s="78" t="s">
        <v>7</v>
      </c>
      <c r="C109" s="120" t="s">
        <v>71</v>
      </c>
      <c r="D109" s="124" t="s">
        <v>164</v>
      </c>
      <c r="E109" s="204" t="s">
        <v>178</v>
      </c>
      <c r="F109" s="205"/>
      <c r="G109" s="121" t="s">
        <v>129</v>
      </c>
      <c r="H109" s="80">
        <v>5000</v>
      </c>
      <c r="I109" s="81"/>
      <c r="J109" s="82">
        <f>IF(IF(H109="",0,H109)=0,0,(IF(H109&gt;0,IF(I109&gt;H109,0,H109-I109),IF(I109&gt;H109,H109-I109,0))))</f>
        <v>5000</v>
      </c>
      <c r="K109" s="117" t="str">
        <f t="shared" si="2"/>
        <v>00001130300402320244</v>
      </c>
      <c r="L109" s="83" t="str">
        <f>C109 &amp; D109 &amp;E109 &amp; F109 &amp; G109</f>
        <v>00001130300402320244</v>
      </c>
    </row>
    <row r="110" spans="1:12" ht="22.5">
      <c r="A110" s="99" t="s">
        <v>181</v>
      </c>
      <c r="B110" s="100" t="s">
        <v>7</v>
      </c>
      <c r="C110" s="101" t="s">
        <v>71</v>
      </c>
      <c r="D110" s="123" t="s">
        <v>164</v>
      </c>
      <c r="E110" s="168" t="s">
        <v>183</v>
      </c>
      <c r="F110" s="169"/>
      <c r="G110" s="128" t="s">
        <v>71</v>
      </c>
      <c r="H110" s="96">
        <v>35000</v>
      </c>
      <c r="I110" s="102"/>
      <c r="J110" s="103">
        <v>35000</v>
      </c>
      <c r="K110" s="117" t="str">
        <f t="shared" si="2"/>
        <v>00001130300502330000</v>
      </c>
      <c r="L110" s="106" t="s">
        <v>182</v>
      </c>
    </row>
    <row r="111" spans="1:12" ht="22.5">
      <c r="A111" s="99" t="s">
        <v>121</v>
      </c>
      <c r="B111" s="100" t="s">
        <v>7</v>
      </c>
      <c r="C111" s="101" t="s">
        <v>71</v>
      </c>
      <c r="D111" s="123" t="s">
        <v>164</v>
      </c>
      <c r="E111" s="168" t="s">
        <v>183</v>
      </c>
      <c r="F111" s="169"/>
      <c r="G111" s="128" t="s">
        <v>7</v>
      </c>
      <c r="H111" s="96">
        <v>35000</v>
      </c>
      <c r="I111" s="102"/>
      <c r="J111" s="103">
        <v>35000</v>
      </c>
      <c r="K111" s="117" t="str">
        <f t="shared" si="2"/>
        <v>00001130300502330200</v>
      </c>
      <c r="L111" s="106" t="s">
        <v>184</v>
      </c>
    </row>
    <row r="112" spans="1:12" ht="22.5">
      <c r="A112" s="99" t="s">
        <v>123</v>
      </c>
      <c r="B112" s="100" t="s">
        <v>7</v>
      </c>
      <c r="C112" s="101" t="s">
        <v>71</v>
      </c>
      <c r="D112" s="123" t="s">
        <v>164</v>
      </c>
      <c r="E112" s="168" t="s">
        <v>183</v>
      </c>
      <c r="F112" s="169"/>
      <c r="G112" s="128" t="s">
        <v>125</v>
      </c>
      <c r="H112" s="96">
        <v>35000</v>
      </c>
      <c r="I112" s="102"/>
      <c r="J112" s="103">
        <v>35000</v>
      </c>
      <c r="K112" s="117" t="str">
        <f t="shared" si="2"/>
        <v>00001130300502330240</v>
      </c>
      <c r="L112" s="106" t="s">
        <v>185</v>
      </c>
    </row>
    <row r="113" spans="1:12" s="84" customFormat="1">
      <c r="A113" s="79" t="s">
        <v>128</v>
      </c>
      <c r="B113" s="78" t="s">
        <v>7</v>
      </c>
      <c r="C113" s="120" t="s">
        <v>71</v>
      </c>
      <c r="D113" s="124" t="s">
        <v>164</v>
      </c>
      <c r="E113" s="204" t="s">
        <v>183</v>
      </c>
      <c r="F113" s="205"/>
      <c r="G113" s="121" t="s">
        <v>129</v>
      </c>
      <c r="H113" s="80">
        <v>35000</v>
      </c>
      <c r="I113" s="81"/>
      <c r="J113" s="82">
        <f>IF(IF(H113="",0,H113)=0,0,(IF(H113&gt;0,IF(I113&gt;H113,0,H113-I113),IF(I113&gt;H113,H113-I113,0))))</f>
        <v>35000</v>
      </c>
      <c r="K113" s="117" t="str">
        <f t="shared" si="2"/>
        <v>00001130300502330244</v>
      </c>
      <c r="L113" s="83" t="str">
        <f>C113 &amp; D113 &amp;E113 &amp; F113 &amp; G113</f>
        <v>00001130300502330244</v>
      </c>
    </row>
    <row r="114" spans="1:12" ht="33.75">
      <c r="A114" s="99" t="s">
        <v>186</v>
      </c>
      <c r="B114" s="100" t="s">
        <v>7</v>
      </c>
      <c r="C114" s="101" t="s">
        <v>71</v>
      </c>
      <c r="D114" s="123" t="s">
        <v>164</v>
      </c>
      <c r="E114" s="168" t="s">
        <v>188</v>
      </c>
      <c r="F114" s="169"/>
      <c r="G114" s="128" t="s">
        <v>71</v>
      </c>
      <c r="H114" s="96">
        <v>30000</v>
      </c>
      <c r="I114" s="102">
        <v>13000</v>
      </c>
      <c r="J114" s="103">
        <v>17000</v>
      </c>
      <c r="K114" s="117" t="str">
        <f t="shared" si="2"/>
        <v>00001130600000000000</v>
      </c>
      <c r="L114" s="106" t="s">
        <v>187</v>
      </c>
    </row>
    <row r="115" spans="1:12" ht="33.75">
      <c r="A115" s="99" t="s">
        <v>189</v>
      </c>
      <c r="B115" s="100" t="s">
        <v>7</v>
      </c>
      <c r="C115" s="101" t="s">
        <v>71</v>
      </c>
      <c r="D115" s="123" t="s">
        <v>164</v>
      </c>
      <c r="E115" s="168" t="s">
        <v>191</v>
      </c>
      <c r="F115" s="169"/>
      <c r="G115" s="128" t="s">
        <v>71</v>
      </c>
      <c r="H115" s="96">
        <v>10000</v>
      </c>
      <c r="I115" s="102"/>
      <c r="J115" s="103">
        <v>10000</v>
      </c>
      <c r="K115" s="117" t="str">
        <f t="shared" si="2"/>
        <v>00001130600202440000</v>
      </c>
      <c r="L115" s="106" t="s">
        <v>190</v>
      </c>
    </row>
    <row r="116" spans="1:12" ht="22.5">
      <c r="A116" s="99" t="s">
        <v>121</v>
      </c>
      <c r="B116" s="100" t="s">
        <v>7</v>
      </c>
      <c r="C116" s="101" t="s">
        <v>71</v>
      </c>
      <c r="D116" s="123" t="s">
        <v>164</v>
      </c>
      <c r="E116" s="168" t="s">
        <v>191</v>
      </c>
      <c r="F116" s="169"/>
      <c r="G116" s="128" t="s">
        <v>7</v>
      </c>
      <c r="H116" s="96">
        <v>10000</v>
      </c>
      <c r="I116" s="102"/>
      <c r="J116" s="103">
        <v>10000</v>
      </c>
      <c r="K116" s="117" t="str">
        <f t="shared" si="2"/>
        <v>00001130600202440200</v>
      </c>
      <c r="L116" s="106" t="s">
        <v>192</v>
      </c>
    </row>
    <row r="117" spans="1:12" ht="22.5">
      <c r="A117" s="99" t="s">
        <v>123</v>
      </c>
      <c r="B117" s="100" t="s">
        <v>7</v>
      </c>
      <c r="C117" s="101" t="s">
        <v>71</v>
      </c>
      <c r="D117" s="123" t="s">
        <v>164</v>
      </c>
      <c r="E117" s="168" t="s">
        <v>191</v>
      </c>
      <c r="F117" s="169"/>
      <c r="G117" s="128" t="s">
        <v>125</v>
      </c>
      <c r="H117" s="96">
        <v>10000</v>
      </c>
      <c r="I117" s="102"/>
      <c r="J117" s="103">
        <v>10000</v>
      </c>
      <c r="K117" s="117" t="str">
        <f t="shared" si="2"/>
        <v>00001130600202440240</v>
      </c>
      <c r="L117" s="106" t="s">
        <v>193</v>
      </c>
    </row>
    <row r="118" spans="1:12" s="84" customFormat="1">
      <c r="A118" s="79" t="s">
        <v>128</v>
      </c>
      <c r="B118" s="78" t="s">
        <v>7</v>
      </c>
      <c r="C118" s="120" t="s">
        <v>71</v>
      </c>
      <c r="D118" s="124" t="s">
        <v>164</v>
      </c>
      <c r="E118" s="204" t="s">
        <v>191</v>
      </c>
      <c r="F118" s="205"/>
      <c r="G118" s="121" t="s">
        <v>129</v>
      </c>
      <c r="H118" s="80">
        <v>10000</v>
      </c>
      <c r="I118" s="81"/>
      <c r="J118" s="82">
        <f>IF(IF(H118="",0,H118)=0,0,(IF(H118&gt;0,IF(I118&gt;H118,0,H118-I118),IF(I118&gt;H118,H118-I118,0))))</f>
        <v>10000</v>
      </c>
      <c r="K118" s="117" t="str">
        <f t="shared" si="2"/>
        <v>00001130600202440244</v>
      </c>
      <c r="L118" s="83" t="str">
        <f>C118 &amp; D118 &amp;E118 &amp; F118 &amp; G118</f>
        <v>00001130600202440244</v>
      </c>
    </row>
    <row r="119" spans="1:12">
      <c r="A119" s="99" t="s">
        <v>194</v>
      </c>
      <c r="B119" s="100" t="s">
        <v>7</v>
      </c>
      <c r="C119" s="101" t="s">
        <v>71</v>
      </c>
      <c r="D119" s="123" t="s">
        <v>164</v>
      </c>
      <c r="E119" s="168" t="s">
        <v>196</v>
      </c>
      <c r="F119" s="169"/>
      <c r="G119" s="128" t="s">
        <v>71</v>
      </c>
      <c r="H119" s="96">
        <v>15000</v>
      </c>
      <c r="I119" s="102">
        <v>13000</v>
      </c>
      <c r="J119" s="103">
        <v>2000</v>
      </c>
      <c r="K119" s="117" t="str">
        <f t="shared" si="2"/>
        <v>00001130600302450000</v>
      </c>
      <c r="L119" s="106" t="s">
        <v>195</v>
      </c>
    </row>
    <row r="120" spans="1:12" ht="22.5">
      <c r="A120" s="99" t="s">
        <v>121</v>
      </c>
      <c r="B120" s="100" t="s">
        <v>7</v>
      </c>
      <c r="C120" s="101" t="s">
        <v>71</v>
      </c>
      <c r="D120" s="123" t="s">
        <v>164</v>
      </c>
      <c r="E120" s="168" t="s">
        <v>196</v>
      </c>
      <c r="F120" s="169"/>
      <c r="G120" s="128" t="s">
        <v>7</v>
      </c>
      <c r="H120" s="96">
        <v>15000</v>
      </c>
      <c r="I120" s="102">
        <v>13000</v>
      </c>
      <c r="J120" s="103">
        <v>2000</v>
      </c>
      <c r="K120" s="117" t="str">
        <f t="shared" si="2"/>
        <v>00001130600302450200</v>
      </c>
      <c r="L120" s="106" t="s">
        <v>197</v>
      </c>
    </row>
    <row r="121" spans="1:12" ht="22.5">
      <c r="A121" s="99" t="s">
        <v>123</v>
      </c>
      <c r="B121" s="100" t="s">
        <v>7</v>
      </c>
      <c r="C121" s="101" t="s">
        <v>71</v>
      </c>
      <c r="D121" s="123" t="s">
        <v>164</v>
      </c>
      <c r="E121" s="168" t="s">
        <v>196</v>
      </c>
      <c r="F121" s="169"/>
      <c r="G121" s="128" t="s">
        <v>125</v>
      </c>
      <c r="H121" s="96">
        <v>15000</v>
      </c>
      <c r="I121" s="102">
        <v>13000</v>
      </c>
      <c r="J121" s="103">
        <v>2000</v>
      </c>
      <c r="K121" s="117" t="str">
        <f t="shared" si="2"/>
        <v>00001130600302450240</v>
      </c>
      <c r="L121" s="106" t="s">
        <v>198</v>
      </c>
    </row>
    <row r="122" spans="1:12" s="84" customFormat="1">
      <c r="A122" s="79" t="s">
        <v>128</v>
      </c>
      <c r="B122" s="78" t="s">
        <v>7</v>
      </c>
      <c r="C122" s="120" t="s">
        <v>71</v>
      </c>
      <c r="D122" s="124" t="s">
        <v>164</v>
      </c>
      <c r="E122" s="204" t="s">
        <v>196</v>
      </c>
      <c r="F122" s="205"/>
      <c r="G122" s="121" t="s">
        <v>129</v>
      </c>
      <c r="H122" s="80">
        <v>15000</v>
      </c>
      <c r="I122" s="81">
        <v>13000</v>
      </c>
      <c r="J122" s="82">
        <f>IF(IF(H122="",0,H122)=0,0,(IF(H122&gt;0,IF(I122&gt;H122,0,H122-I122),IF(I122&gt;H122,H122-I122,0))))</f>
        <v>2000</v>
      </c>
      <c r="K122" s="117" t="str">
        <f t="shared" si="2"/>
        <v>00001130600302450244</v>
      </c>
      <c r="L122" s="83" t="str">
        <f>C122 &amp; D122 &amp;E122 &amp; F122 &amp; G122</f>
        <v>00001130600302450244</v>
      </c>
    </row>
    <row r="123" spans="1:12" ht="33.75">
      <c r="A123" s="99" t="s">
        <v>199</v>
      </c>
      <c r="B123" s="100" t="s">
        <v>7</v>
      </c>
      <c r="C123" s="101" t="s">
        <v>71</v>
      </c>
      <c r="D123" s="123" t="s">
        <v>164</v>
      </c>
      <c r="E123" s="168" t="s">
        <v>201</v>
      </c>
      <c r="F123" s="169"/>
      <c r="G123" s="128" t="s">
        <v>71</v>
      </c>
      <c r="H123" s="96">
        <v>5000</v>
      </c>
      <c r="I123" s="102"/>
      <c r="J123" s="103">
        <v>5000</v>
      </c>
      <c r="K123" s="117" t="str">
        <f t="shared" si="2"/>
        <v>00001130600402460000</v>
      </c>
      <c r="L123" s="106" t="s">
        <v>200</v>
      </c>
    </row>
    <row r="124" spans="1:12" ht="22.5">
      <c r="A124" s="99" t="s">
        <v>121</v>
      </c>
      <c r="B124" s="100" t="s">
        <v>7</v>
      </c>
      <c r="C124" s="101" t="s">
        <v>71</v>
      </c>
      <c r="D124" s="123" t="s">
        <v>164</v>
      </c>
      <c r="E124" s="168" t="s">
        <v>201</v>
      </c>
      <c r="F124" s="169"/>
      <c r="G124" s="128" t="s">
        <v>7</v>
      </c>
      <c r="H124" s="96">
        <v>5000</v>
      </c>
      <c r="I124" s="102"/>
      <c r="J124" s="103">
        <v>5000</v>
      </c>
      <c r="K124" s="117" t="str">
        <f t="shared" si="2"/>
        <v>00001130600402460200</v>
      </c>
      <c r="L124" s="106" t="s">
        <v>202</v>
      </c>
    </row>
    <row r="125" spans="1:12" ht="22.5">
      <c r="A125" s="99" t="s">
        <v>123</v>
      </c>
      <c r="B125" s="100" t="s">
        <v>7</v>
      </c>
      <c r="C125" s="101" t="s">
        <v>71</v>
      </c>
      <c r="D125" s="123" t="s">
        <v>164</v>
      </c>
      <c r="E125" s="168" t="s">
        <v>201</v>
      </c>
      <c r="F125" s="169"/>
      <c r="G125" s="128" t="s">
        <v>125</v>
      </c>
      <c r="H125" s="96">
        <v>5000</v>
      </c>
      <c r="I125" s="102"/>
      <c r="J125" s="103">
        <v>5000</v>
      </c>
      <c r="K125" s="117" t="str">
        <f t="shared" si="2"/>
        <v>00001130600402460240</v>
      </c>
      <c r="L125" s="106" t="s">
        <v>203</v>
      </c>
    </row>
    <row r="126" spans="1:12" s="84" customFormat="1">
      <c r="A126" s="79" t="s">
        <v>128</v>
      </c>
      <c r="B126" s="78" t="s">
        <v>7</v>
      </c>
      <c r="C126" s="120" t="s">
        <v>71</v>
      </c>
      <c r="D126" s="124" t="s">
        <v>164</v>
      </c>
      <c r="E126" s="204" t="s">
        <v>201</v>
      </c>
      <c r="F126" s="205"/>
      <c r="G126" s="121" t="s">
        <v>129</v>
      </c>
      <c r="H126" s="80">
        <v>5000</v>
      </c>
      <c r="I126" s="81"/>
      <c r="J126" s="82">
        <f>IF(IF(H126="",0,H126)=0,0,(IF(H126&gt;0,IF(I126&gt;H126,0,H126-I126),IF(I126&gt;H126,H126-I126,0))))</f>
        <v>5000</v>
      </c>
      <c r="K126" s="117" t="str">
        <f t="shared" si="2"/>
        <v>00001130600402460244</v>
      </c>
      <c r="L126" s="83" t="str">
        <f>C126 &amp; D126 &amp;E126 &amp; F126 &amp; G126</f>
        <v>00001130600402460244</v>
      </c>
    </row>
    <row r="127" spans="1:12" ht="33.75">
      <c r="A127" s="99" t="s">
        <v>204</v>
      </c>
      <c r="B127" s="100" t="s">
        <v>7</v>
      </c>
      <c r="C127" s="101" t="s">
        <v>71</v>
      </c>
      <c r="D127" s="123" t="s">
        <v>164</v>
      </c>
      <c r="E127" s="168" t="s">
        <v>206</v>
      </c>
      <c r="F127" s="169"/>
      <c r="G127" s="128" t="s">
        <v>71</v>
      </c>
      <c r="H127" s="96">
        <v>1000</v>
      </c>
      <c r="I127" s="102"/>
      <c r="J127" s="103">
        <v>1000</v>
      </c>
      <c r="K127" s="117" t="str">
        <f t="shared" si="2"/>
        <v>00001130700000000000</v>
      </c>
      <c r="L127" s="106" t="s">
        <v>205</v>
      </c>
    </row>
    <row r="128" spans="1:12" ht="22.5">
      <c r="A128" s="99" t="s">
        <v>207</v>
      </c>
      <c r="B128" s="100" t="s">
        <v>7</v>
      </c>
      <c r="C128" s="101" t="s">
        <v>71</v>
      </c>
      <c r="D128" s="123" t="s">
        <v>164</v>
      </c>
      <c r="E128" s="168" t="s">
        <v>209</v>
      </c>
      <c r="F128" s="169"/>
      <c r="G128" s="128" t="s">
        <v>71</v>
      </c>
      <c r="H128" s="96">
        <v>1000</v>
      </c>
      <c r="I128" s="102"/>
      <c r="J128" s="103">
        <v>1000</v>
      </c>
      <c r="K128" s="117" t="str">
        <f t="shared" si="2"/>
        <v>00001130700102350000</v>
      </c>
      <c r="L128" s="106" t="s">
        <v>208</v>
      </c>
    </row>
    <row r="129" spans="1:12" ht="22.5">
      <c r="A129" s="99" t="s">
        <v>121</v>
      </c>
      <c r="B129" s="100" t="s">
        <v>7</v>
      </c>
      <c r="C129" s="101" t="s">
        <v>71</v>
      </c>
      <c r="D129" s="123" t="s">
        <v>164</v>
      </c>
      <c r="E129" s="168" t="s">
        <v>209</v>
      </c>
      <c r="F129" s="169"/>
      <c r="G129" s="128" t="s">
        <v>7</v>
      </c>
      <c r="H129" s="96">
        <v>1000</v>
      </c>
      <c r="I129" s="102"/>
      <c r="J129" s="103">
        <v>1000</v>
      </c>
      <c r="K129" s="117" t="str">
        <f t="shared" si="2"/>
        <v>00001130700102350200</v>
      </c>
      <c r="L129" s="106" t="s">
        <v>210</v>
      </c>
    </row>
    <row r="130" spans="1:12" ht="22.5">
      <c r="A130" s="99" t="s">
        <v>123</v>
      </c>
      <c r="B130" s="100" t="s">
        <v>7</v>
      </c>
      <c r="C130" s="101" t="s">
        <v>71</v>
      </c>
      <c r="D130" s="123" t="s">
        <v>164</v>
      </c>
      <c r="E130" s="168" t="s">
        <v>209</v>
      </c>
      <c r="F130" s="169"/>
      <c r="G130" s="128" t="s">
        <v>125</v>
      </c>
      <c r="H130" s="96">
        <v>1000</v>
      </c>
      <c r="I130" s="102"/>
      <c r="J130" s="103">
        <v>1000</v>
      </c>
      <c r="K130" s="117" t="str">
        <f t="shared" ref="K130:K161" si="3">C130 &amp; D130 &amp;E130 &amp; F130 &amp; G130</f>
        <v>00001130700102350240</v>
      </c>
      <c r="L130" s="106" t="s">
        <v>211</v>
      </c>
    </row>
    <row r="131" spans="1:12" s="84" customFormat="1">
      <c r="A131" s="79" t="s">
        <v>128</v>
      </c>
      <c r="B131" s="78" t="s">
        <v>7</v>
      </c>
      <c r="C131" s="120" t="s">
        <v>71</v>
      </c>
      <c r="D131" s="124" t="s">
        <v>164</v>
      </c>
      <c r="E131" s="204" t="s">
        <v>209</v>
      </c>
      <c r="F131" s="205"/>
      <c r="G131" s="121" t="s">
        <v>129</v>
      </c>
      <c r="H131" s="80">
        <v>1000</v>
      </c>
      <c r="I131" s="81"/>
      <c r="J131" s="82">
        <f>IF(IF(H131="",0,H131)=0,0,(IF(H131&gt;0,IF(I131&gt;H131,0,H131-I131),IF(I131&gt;H131,H131-I131,0))))</f>
        <v>1000</v>
      </c>
      <c r="K131" s="117" t="str">
        <f t="shared" si="3"/>
        <v>00001130700102350244</v>
      </c>
      <c r="L131" s="83" t="str">
        <f>C131 &amp; D131 &amp;E131 &amp; F131 &amp; G131</f>
        <v>00001130700102350244</v>
      </c>
    </row>
    <row r="132" spans="1:12" ht="45">
      <c r="A132" s="99" t="s">
        <v>151</v>
      </c>
      <c r="B132" s="100" t="s">
        <v>7</v>
      </c>
      <c r="C132" s="101" t="s">
        <v>71</v>
      </c>
      <c r="D132" s="123" t="s">
        <v>164</v>
      </c>
      <c r="E132" s="168" t="s">
        <v>153</v>
      </c>
      <c r="F132" s="169"/>
      <c r="G132" s="128" t="s">
        <v>71</v>
      </c>
      <c r="H132" s="96">
        <v>99075</v>
      </c>
      <c r="I132" s="102">
        <v>7812</v>
      </c>
      <c r="J132" s="103">
        <v>91263</v>
      </c>
      <c r="K132" s="117" t="str">
        <f t="shared" si="3"/>
        <v>00001139900000000000</v>
      </c>
      <c r="L132" s="106" t="s">
        <v>212</v>
      </c>
    </row>
    <row r="133" spans="1:12" ht="33.75">
      <c r="A133" s="99" t="s">
        <v>213</v>
      </c>
      <c r="B133" s="100" t="s">
        <v>7</v>
      </c>
      <c r="C133" s="101" t="s">
        <v>71</v>
      </c>
      <c r="D133" s="123" t="s">
        <v>164</v>
      </c>
      <c r="E133" s="168" t="s">
        <v>215</v>
      </c>
      <c r="F133" s="169"/>
      <c r="G133" s="128" t="s">
        <v>71</v>
      </c>
      <c r="H133" s="96">
        <v>98575</v>
      </c>
      <c r="I133" s="102">
        <v>7812</v>
      </c>
      <c r="J133" s="103">
        <v>90763</v>
      </c>
      <c r="K133" s="117" t="str">
        <f t="shared" si="3"/>
        <v>00001139900070280000</v>
      </c>
      <c r="L133" s="106" t="s">
        <v>214</v>
      </c>
    </row>
    <row r="134" spans="1:12" ht="56.25">
      <c r="A134" s="99" t="s">
        <v>102</v>
      </c>
      <c r="B134" s="100" t="s">
        <v>7</v>
      </c>
      <c r="C134" s="101" t="s">
        <v>71</v>
      </c>
      <c r="D134" s="123" t="s">
        <v>164</v>
      </c>
      <c r="E134" s="168" t="s">
        <v>215</v>
      </c>
      <c r="F134" s="169"/>
      <c r="G134" s="128" t="s">
        <v>104</v>
      </c>
      <c r="H134" s="96">
        <v>95575</v>
      </c>
      <c r="I134" s="102">
        <v>7812</v>
      </c>
      <c r="J134" s="103">
        <v>87763</v>
      </c>
      <c r="K134" s="117" t="str">
        <f t="shared" si="3"/>
        <v>00001139900070280100</v>
      </c>
      <c r="L134" s="106" t="s">
        <v>216</v>
      </c>
    </row>
    <row r="135" spans="1:12" ht="22.5">
      <c r="A135" s="99" t="s">
        <v>105</v>
      </c>
      <c r="B135" s="100" t="s">
        <v>7</v>
      </c>
      <c r="C135" s="101" t="s">
        <v>71</v>
      </c>
      <c r="D135" s="123" t="s">
        <v>164</v>
      </c>
      <c r="E135" s="168" t="s">
        <v>215</v>
      </c>
      <c r="F135" s="169"/>
      <c r="G135" s="128" t="s">
        <v>107</v>
      </c>
      <c r="H135" s="96">
        <v>95575</v>
      </c>
      <c r="I135" s="102">
        <v>7812</v>
      </c>
      <c r="J135" s="103">
        <v>87763</v>
      </c>
      <c r="K135" s="117" t="str">
        <f t="shared" si="3"/>
        <v>00001139900070280120</v>
      </c>
      <c r="L135" s="106" t="s">
        <v>217</v>
      </c>
    </row>
    <row r="136" spans="1:12" s="84" customFormat="1" ht="22.5">
      <c r="A136" s="79" t="s">
        <v>108</v>
      </c>
      <c r="B136" s="78" t="s">
        <v>7</v>
      </c>
      <c r="C136" s="120" t="s">
        <v>71</v>
      </c>
      <c r="D136" s="124" t="s">
        <v>164</v>
      </c>
      <c r="E136" s="204" t="s">
        <v>215</v>
      </c>
      <c r="F136" s="205"/>
      <c r="G136" s="121" t="s">
        <v>109</v>
      </c>
      <c r="H136" s="80">
        <v>73482</v>
      </c>
      <c r="I136" s="81">
        <v>6000</v>
      </c>
      <c r="J136" s="82">
        <f>IF(IF(H136="",0,H136)=0,0,(IF(H136&gt;0,IF(I136&gt;H136,0,H136-I136),IF(I136&gt;H136,H136-I136,0))))</f>
        <v>67482</v>
      </c>
      <c r="K136" s="117" t="str">
        <f t="shared" si="3"/>
        <v>00001139900070280121</v>
      </c>
      <c r="L136" s="83" t="str">
        <f>C136 &amp; D136 &amp;E136 &amp; F136 &amp; G136</f>
        <v>00001139900070280121</v>
      </c>
    </row>
    <row r="137" spans="1:12" s="84" customFormat="1" ht="33.75">
      <c r="A137" s="79" t="s">
        <v>112</v>
      </c>
      <c r="B137" s="78" t="s">
        <v>7</v>
      </c>
      <c r="C137" s="120" t="s">
        <v>71</v>
      </c>
      <c r="D137" s="124" t="s">
        <v>164</v>
      </c>
      <c r="E137" s="204" t="s">
        <v>215</v>
      </c>
      <c r="F137" s="205"/>
      <c r="G137" s="121" t="s">
        <v>113</v>
      </c>
      <c r="H137" s="80">
        <v>22093</v>
      </c>
      <c r="I137" s="81">
        <v>1812</v>
      </c>
      <c r="J137" s="82">
        <f>IF(IF(H137="",0,H137)=0,0,(IF(H137&gt;0,IF(I137&gt;H137,0,H137-I137),IF(I137&gt;H137,H137-I137,0))))</f>
        <v>20281</v>
      </c>
      <c r="K137" s="117" t="str">
        <f t="shared" si="3"/>
        <v>00001139900070280129</v>
      </c>
      <c r="L137" s="83" t="str">
        <f>C137 &amp; D137 &amp;E137 &amp; F137 &amp; G137</f>
        <v>00001139900070280129</v>
      </c>
    </row>
    <row r="138" spans="1:12" ht="22.5">
      <c r="A138" s="99" t="s">
        <v>121</v>
      </c>
      <c r="B138" s="100" t="s">
        <v>7</v>
      </c>
      <c r="C138" s="101" t="s">
        <v>71</v>
      </c>
      <c r="D138" s="123" t="s">
        <v>164</v>
      </c>
      <c r="E138" s="168" t="s">
        <v>215</v>
      </c>
      <c r="F138" s="169"/>
      <c r="G138" s="128" t="s">
        <v>7</v>
      </c>
      <c r="H138" s="96">
        <v>3000</v>
      </c>
      <c r="I138" s="102"/>
      <c r="J138" s="103">
        <v>3000</v>
      </c>
      <c r="K138" s="117" t="str">
        <f t="shared" si="3"/>
        <v>00001139900070280200</v>
      </c>
      <c r="L138" s="106" t="s">
        <v>218</v>
      </c>
    </row>
    <row r="139" spans="1:12" ht="22.5">
      <c r="A139" s="99" t="s">
        <v>123</v>
      </c>
      <c r="B139" s="100" t="s">
        <v>7</v>
      </c>
      <c r="C139" s="101" t="s">
        <v>71</v>
      </c>
      <c r="D139" s="123" t="s">
        <v>164</v>
      </c>
      <c r="E139" s="168" t="s">
        <v>215</v>
      </c>
      <c r="F139" s="169"/>
      <c r="G139" s="128" t="s">
        <v>125</v>
      </c>
      <c r="H139" s="96">
        <v>3000</v>
      </c>
      <c r="I139" s="102"/>
      <c r="J139" s="103">
        <v>3000</v>
      </c>
      <c r="K139" s="117" t="str">
        <f t="shared" si="3"/>
        <v>00001139900070280240</v>
      </c>
      <c r="L139" s="106" t="s">
        <v>219</v>
      </c>
    </row>
    <row r="140" spans="1:12" s="84" customFormat="1">
      <c r="A140" s="79" t="s">
        <v>128</v>
      </c>
      <c r="B140" s="78" t="s">
        <v>7</v>
      </c>
      <c r="C140" s="120" t="s">
        <v>71</v>
      </c>
      <c r="D140" s="124" t="s">
        <v>164</v>
      </c>
      <c r="E140" s="204" t="s">
        <v>215</v>
      </c>
      <c r="F140" s="205"/>
      <c r="G140" s="121" t="s">
        <v>129</v>
      </c>
      <c r="H140" s="80">
        <v>3000</v>
      </c>
      <c r="I140" s="81"/>
      <c r="J140" s="82">
        <f>IF(IF(H140="",0,H140)=0,0,(IF(H140&gt;0,IF(I140&gt;H140,0,H140-I140),IF(I140&gt;H140,H140-I140,0))))</f>
        <v>3000</v>
      </c>
      <c r="K140" s="117" t="str">
        <f t="shared" si="3"/>
        <v>00001139900070280244</v>
      </c>
      <c r="L140" s="83" t="str">
        <f>C140 &amp; D140 &amp;E140 &amp; F140 &amp; G140</f>
        <v>00001139900070280244</v>
      </c>
    </row>
    <row r="141" spans="1:12" ht="56.25">
      <c r="A141" s="99" t="s">
        <v>220</v>
      </c>
      <c r="B141" s="100" t="s">
        <v>7</v>
      </c>
      <c r="C141" s="101" t="s">
        <v>71</v>
      </c>
      <c r="D141" s="123" t="s">
        <v>164</v>
      </c>
      <c r="E141" s="168" t="s">
        <v>222</v>
      </c>
      <c r="F141" s="169"/>
      <c r="G141" s="128" t="s">
        <v>71</v>
      </c>
      <c r="H141" s="96">
        <v>500</v>
      </c>
      <c r="I141" s="102"/>
      <c r="J141" s="103">
        <v>500</v>
      </c>
      <c r="K141" s="117" t="str">
        <f t="shared" si="3"/>
        <v>00001139900070650000</v>
      </c>
      <c r="L141" s="106" t="s">
        <v>221</v>
      </c>
    </row>
    <row r="142" spans="1:12" ht="22.5">
      <c r="A142" s="99" t="s">
        <v>121</v>
      </c>
      <c r="B142" s="100" t="s">
        <v>7</v>
      </c>
      <c r="C142" s="101" t="s">
        <v>71</v>
      </c>
      <c r="D142" s="123" t="s">
        <v>164</v>
      </c>
      <c r="E142" s="168" t="s">
        <v>222</v>
      </c>
      <c r="F142" s="169"/>
      <c r="G142" s="128" t="s">
        <v>7</v>
      </c>
      <c r="H142" s="96">
        <v>500</v>
      </c>
      <c r="I142" s="102"/>
      <c r="J142" s="103">
        <v>500</v>
      </c>
      <c r="K142" s="117" t="str">
        <f t="shared" si="3"/>
        <v>00001139900070650200</v>
      </c>
      <c r="L142" s="106" t="s">
        <v>223</v>
      </c>
    </row>
    <row r="143" spans="1:12" ht="22.5">
      <c r="A143" s="99" t="s">
        <v>123</v>
      </c>
      <c r="B143" s="100" t="s">
        <v>7</v>
      </c>
      <c r="C143" s="101" t="s">
        <v>71</v>
      </c>
      <c r="D143" s="123" t="s">
        <v>164</v>
      </c>
      <c r="E143" s="168" t="s">
        <v>222</v>
      </c>
      <c r="F143" s="169"/>
      <c r="G143" s="128" t="s">
        <v>125</v>
      </c>
      <c r="H143" s="96">
        <v>500</v>
      </c>
      <c r="I143" s="102"/>
      <c r="J143" s="103">
        <v>500</v>
      </c>
      <c r="K143" s="117" t="str">
        <f t="shared" si="3"/>
        <v>00001139900070650240</v>
      </c>
      <c r="L143" s="106" t="s">
        <v>224</v>
      </c>
    </row>
    <row r="144" spans="1:12" s="84" customFormat="1">
      <c r="A144" s="79" t="s">
        <v>128</v>
      </c>
      <c r="B144" s="78" t="s">
        <v>7</v>
      </c>
      <c r="C144" s="120" t="s">
        <v>71</v>
      </c>
      <c r="D144" s="124" t="s">
        <v>164</v>
      </c>
      <c r="E144" s="204" t="s">
        <v>222</v>
      </c>
      <c r="F144" s="205"/>
      <c r="G144" s="121" t="s">
        <v>129</v>
      </c>
      <c r="H144" s="80">
        <v>500</v>
      </c>
      <c r="I144" s="81"/>
      <c r="J144" s="82">
        <f>IF(IF(H144="",0,H144)=0,0,(IF(H144&gt;0,IF(I144&gt;H144,0,H144-I144),IF(I144&gt;H144,H144-I144,0))))</f>
        <v>500</v>
      </c>
      <c r="K144" s="117" t="str">
        <f t="shared" si="3"/>
        <v>00001139900070650244</v>
      </c>
      <c r="L144" s="83" t="str">
        <f>C144 &amp; D144 &amp;E144 &amp; F144 &amp; G144</f>
        <v>00001139900070650244</v>
      </c>
    </row>
    <row r="145" spans="1:12">
      <c r="A145" s="99" t="s">
        <v>225</v>
      </c>
      <c r="B145" s="100" t="s">
        <v>7</v>
      </c>
      <c r="C145" s="101" t="s">
        <v>71</v>
      </c>
      <c r="D145" s="123" t="s">
        <v>227</v>
      </c>
      <c r="E145" s="168" t="s">
        <v>95</v>
      </c>
      <c r="F145" s="169"/>
      <c r="G145" s="128" t="s">
        <v>71</v>
      </c>
      <c r="H145" s="96">
        <v>79521</v>
      </c>
      <c r="I145" s="102">
        <v>5924.1</v>
      </c>
      <c r="J145" s="103">
        <v>73596.899999999994</v>
      </c>
      <c r="K145" s="117" t="str">
        <f t="shared" si="3"/>
        <v>00002000000000000000</v>
      </c>
      <c r="L145" s="106" t="s">
        <v>226</v>
      </c>
    </row>
    <row r="146" spans="1:12">
      <c r="A146" s="99" t="s">
        <v>228</v>
      </c>
      <c r="B146" s="100" t="s">
        <v>7</v>
      </c>
      <c r="C146" s="101" t="s">
        <v>71</v>
      </c>
      <c r="D146" s="123" t="s">
        <v>230</v>
      </c>
      <c r="E146" s="168" t="s">
        <v>95</v>
      </c>
      <c r="F146" s="169"/>
      <c r="G146" s="128" t="s">
        <v>71</v>
      </c>
      <c r="H146" s="96">
        <v>79521</v>
      </c>
      <c r="I146" s="102">
        <v>5924.1</v>
      </c>
      <c r="J146" s="103">
        <v>73596.899999999994</v>
      </c>
      <c r="K146" s="117" t="str">
        <f t="shared" si="3"/>
        <v>00002030000000000000</v>
      </c>
      <c r="L146" s="106" t="s">
        <v>229</v>
      </c>
    </row>
    <row r="147" spans="1:12" ht="45">
      <c r="A147" s="99" t="s">
        <v>151</v>
      </c>
      <c r="B147" s="100" t="s">
        <v>7</v>
      </c>
      <c r="C147" s="101" t="s">
        <v>71</v>
      </c>
      <c r="D147" s="123" t="s">
        <v>230</v>
      </c>
      <c r="E147" s="168" t="s">
        <v>153</v>
      </c>
      <c r="F147" s="169"/>
      <c r="G147" s="128" t="s">
        <v>71</v>
      </c>
      <c r="H147" s="96">
        <v>79521</v>
      </c>
      <c r="I147" s="102">
        <v>5924.1</v>
      </c>
      <c r="J147" s="103">
        <v>73596.899999999994</v>
      </c>
      <c r="K147" s="117" t="str">
        <f t="shared" si="3"/>
        <v>00002039900000000000</v>
      </c>
      <c r="L147" s="106" t="s">
        <v>231</v>
      </c>
    </row>
    <row r="148" spans="1:12" ht="22.5">
      <c r="A148" s="99" t="s">
        <v>232</v>
      </c>
      <c r="B148" s="100" t="s">
        <v>7</v>
      </c>
      <c r="C148" s="101" t="s">
        <v>71</v>
      </c>
      <c r="D148" s="123" t="s">
        <v>230</v>
      </c>
      <c r="E148" s="168" t="s">
        <v>234</v>
      </c>
      <c r="F148" s="169"/>
      <c r="G148" s="128" t="s">
        <v>71</v>
      </c>
      <c r="H148" s="96">
        <v>79521</v>
      </c>
      <c r="I148" s="102">
        <v>5924.1</v>
      </c>
      <c r="J148" s="103">
        <v>73596.899999999994</v>
      </c>
      <c r="K148" s="117" t="str">
        <f t="shared" si="3"/>
        <v>00002039990051180000</v>
      </c>
      <c r="L148" s="106" t="s">
        <v>233</v>
      </c>
    </row>
    <row r="149" spans="1:12" ht="56.25">
      <c r="A149" s="99" t="s">
        <v>102</v>
      </c>
      <c r="B149" s="100" t="s">
        <v>7</v>
      </c>
      <c r="C149" s="101" t="s">
        <v>71</v>
      </c>
      <c r="D149" s="123" t="s">
        <v>230</v>
      </c>
      <c r="E149" s="168" t="s">
        <v>234</v>
      </c>
      <c r="F149" s="169"/>
      <c r="G149" s="128" t="s">
        <v>104</v>
      </c>
      <c r="H149" s="96">
        <v>70495</v>
      </c>
      <c r="I149" s="102">
        <v>5924.1</v>
      </c>
      <c r="J149" s="103">
        <v>64570.9</v>
      </c>
      <c r="K149" s="117" t="str">
        <f t="shared" si="3"/>
        <v>00002039990051180100</v>
      </c>
      <c r="L149" s="106" t="s">
        <v>235</v>
      </c>
    </row>
    <row r="150" spans="1:12" ht="22.5">
      <c r="A150" s="99" t="s">
        <v>105</v>
      </c>
      <c r="B150" s="100" t="s">
        <v>7</v>
      </c>
      <c r="C150" s="101" t="s">
        <v>71</v>
      </c>
      <c r="D150" s="123" t="s">
        <v>230</v>
      </c>
      <c r="E150" s="168" t="s">
        <v>234</v>
      </c>
      <c r="F150" s="169"/>
      <c r="G150" s="128" t="s">
        <v>107</v>
      </c>
      <c r="H150" s="96">
        <v>70495</v>
      </c>
      <c r="I150" s="102">
        <v>5924.1</v>
      </c>
      <c r="J150" s="103">
        <v>64570.9</v>
      </c>
      <c r="K150" s="117" t="str">
        <f t="shared" si="3"/>
        <v>00002039990051180120</v>
      </c>
      <c r="L150" s="106" t="s">
        <v>236</v>
      </c>
    </row>
    <row r="151" spans="1:12" s="84" customFormat="1" ht="22.5">
      <c r="A151" s="79" t="s">
        <v>108</v>
      </c>
      <c r="B151" s="78" t="s">
        <v>7</v>
      </c>
      <c r="C151" s="120" t="s">
        <v>71</v>
      </c>
      <c r="D151" s="124" t="s">
        <v>230</v>
      </c>
      <c r="E151" s="204" t="s">
        <v>234</v>
      </c>
      <c r="F151" s="205"/>
      <c r="G151" s="121" t="s">
        <v>109</v>
      </c>
      <c r="H151" s="80">
        <v>54600</v>
      </c>
      <c r="I151" s="81">
        <v>4550</v>
      </c>
      <c r="J151" s="82">
        <f>IF(IF(H151="",0,H151)=0,0,(IF(H151&gt;0,IF(I151&gt;H151,0,H151-I151),IF(I151&gt;H151,H151-I151,0))))</f>
        <v>50050</v>
      </c>
      <c r="K151" s="117" t="str">
        <f t="shared" si="3"/>
        <v>00002039990051180121</v>
      </c>
      <c r="L151" s="83" t="str">
        <f>C151 &amp; D151 &amp;E151 &amp; F151 &amp; G151</f>
        <v>00002039990051180121</v>
      </c>
    </row>
    <row r="152" spans="1:12" s="84" customFormat="1" ht="33.75">
      <c r="A152" s="79" t="s">
        <v>112</v>
      </c>
      <c r="B152" s="78" t="s">
        <v>7</v>
      </c>
      <c r="C152" s="120" t="s">
        <v>71</v>
      </c>
      <c r="D152" s="124" t="s">
        <v>230</v>
      </c>
      <c r="E152" s="204" t="s">
        <v>234</v>
      </c>
      <c r="F152" s="205"/>
      <c r="G152" s="121" t="s">
        <v>113</v>
      </c>
      <c r="H152" s="80">
        <v>15895</v>
      </c>
      <c r="I152" s="81">
        <v>1374.1</v>
      </c>
      <c r="J152" s="82">
        <f>IF(IF(H152="",0,H152)=0,0,(IF(H152&gt;0,IF(I152&gt;H152,0,H152-I152),IF(I152&gt;H152,H152-I152,0))))</f>
        <v>14520.9</v>
      </c>
      <c r="K152" s="117" t="str">
        <f t="shared" si="3"/>
        <v>00002039990051180129</v>
      </c>
      <c r="L152" s="83" t="str">
        <f>C152 &amp; D152 &amp;E152 &amp; F152 &amp; G152</f>
        <v>00002039990051180129</v>
      </c>
    </row>
    <row r="153" spans="1:12" ht="22.5">
      <c r="A153" s="99" t="s">
        <v>121</v>
      </c>
      <c r="B153" s="100" t="s">
        <v>7</v>
      </c>
      <c r="C153" s="101" t="s">
        <v>71</v>
      </c>
      <c r="D153" s="123" t="s">
        <v>230</v>
      </c>
      <c r="E153" s="168" t="s">
        <v>234</v>
      </c>
      <c r="F153" s="169"/>
      <c r="G153" s="128" t="s">
        <v>7</v>
      </c>
      <c r="H153" s="96">
        <v>9026</v>
      </c>
      <c r="I153" s="102"/>
      <c r="J153" s="103">
        <v>9026</v>
      </c>
      <c r="K153" s="117" t="str">
        <f t="shared" si="3"/>
        <v>00002039990051180200</v>
      </c>
      <c r="L153" s="106" t="s">
        <v>237</v>
      </c>
    </row>
    <row r="154" spans="1:12" ht="22.5">
      <c r="A154" s="99" t="s">
        <v>123</v>
      </c>
      <c r="B154" s="100" t="s">
        <v>7</v>
      </c>
      <c r="C154" s="101" t="s">
        <v>71</v>
      </c>
      <c r="D154" s="123" t="s">
        <v>230</v>
      </c>
      <c r="E154" s="168" t="s">
        <v>234</v>
      </c>
      <c r="F154" s="169"/>
      <c r="G154" s="128" t="s">
        <v>125</v>
      </c>
      <c r="H154" s="96">
        <v>9026</v>
      </c>
      <c r="I154" s="102"/>
      <c r="J154" s="103">
        <v>9026</v>
      </c>
      <c r="K154" s="117" t="str">
        <f t="shared" si="3"/>
        <v>00002039990051180240</v>
      </c>
      <c r="L154" s="106" t="s">
        <v>238</v>
      </c>
    </row>
    <row r="155" spans="1:12" s="84" customFormat="1" ht="22.5">
      <c r="A155" s="79" t="s">
        <v>126</v>
      </c>
      <c r="B155" s="78" t="s">
        <v>7</v>
      </c>
      <c r="C155" s="120" t="s">
        <v>71</v>
      </c>
      <c r="D155" s="124" t="s">
        <v>230</v>
      </c>
      <c r="E155" s="204" t="s">
        <v>234</v>
      </c>
      <c r="F155" s="205"/>
      <c r="G155" s="121" t="s">
        <v>127</v>
      </c>
      <c r="H155" s="80">
        <v>4000</v>
      </c>
      <c r="I155" s="81"/>
      <c r="J155" s="82">
        <f>IF(IF(H155="",0,H155)=0,0,(IF(H155&gt;0,IF(I155&gt;H155,0,H155-I155),IF(I155&gt;H155,H155-I155,0))))</f>
        <v>4000</v>
      </c>
      <c r="K155" s="117" t="str">
        <f t="shared" si="3"/>
        <v>00002039990051180242</v>
      </c>
      <c r="L155" s="83" t="str">
        <f>C155 &amp; D155 &amp;E155 &amp; F155 &amp; G155</f>
        <v>00002039990051180242</v>
      </c>
    </row>
    <row r="156" spans="1:12" s="84" customFormat="1">
      <c r="A156" s="79" t="s">
        <v>128</v>
      </c>
      <c r="B156" s="78" t="s">
        <v>7</v>
      </c>
      <c r="C156" s="120" t="s">
        <v>71</v>
      </c>
      <c r="D156" s="124" t="s">
        <v>230</v>
      </c>
      <c r="E156" s="204" t="s">
        <v>234</v>
      </c>
      <c r="F156" s="205"/>
      <c r="G156" s="121" t="s">
        <v>129</v>
      </c>
      <c r="H156" s="80">
        <v>5026</v>
      </c>
      <c r="I156" s="81"/>
      <c r="J156" s="82">
        <f>IF(IF(H156="",0,H156)=0,0,(IF(H156&gt;0,IF(I156&gt;H156,0,H156-I156),IF(I156&gt;H156,H156-I156,0))))</f>
        <v>5026</v>
      </c>
      <c r="K156" s="117" t="str">
        <f t="shared" si="3"/>
        <v>00002039990051180244</v>
      </c>
      <c r="L156" s="83" t="str">
        <f>C156 &amp; D156 &amp;E156 &amp; F156 &amp; G156</f>
        <v>00002039990051180244</v>
      </c>
    </row>
    <row r="157" spans="1:12" ht="22.5">
      <c r="A157" s="99" t="s">
        <v>239</v>
      </c>
      <c r="B157" s="100" t="s">
        <v>7</v>
      </c>
      <c r="C157" s="101" t="s">
        <v>71</v>
      </c>
      <c r="D157" s="123" t="s">
        <v>241</v>
      </c>
      <c r="E157" s="168" t="s">
        <v>95</v>
      </c>
      <c r="F157" s="169"/>
      <c r="G157" s="128" t="s">
        <v>71</v>
      </c>
      <c r="H157" s="96">
        <v>14200</v>
      </c>
      <c r="I157" s="102"/>
      <c r="J157" s="103">
        <v>14200</v>
      </c>
      <c r="K157" s="117" t="str">
        <f t="shared" si="3"/>
        <v>00003000000000000000</v>
      </c>
      <c r="L157" s="106" t="s">
        <v>240</v>
      </c>
    </row>
    <row r="158" spans="1:12">
      <c r="A158" s="99" t="s">
        <v>242</v>
      </c>
      <c r="B158" s="100" t="s">
        <v>7</v>
      </c>
      <c r="C158" s="101" t="s">
        <v>71</v>
      </c>
      <c r="D158" s="123" t="s">
        <v>244</v>
      </c>
      <c r="E158" s="168" t="s">
        <v>95</v>
      </c>
      <c r="F158" s="169"/>
      <c r="G158" s="128" t="s">
        <v>71</v>
      </c>
      <c r="H158" s="96">
        <v>14200</v>
      </c>
      <c r="I158" s="102"/>
      <c r="J158" s="103">
        <v>14200</v>
      </c>
      <c r="K158" s="117" t="str">
        <f t="shared" si="3"/>
        <v>00003100000000000000</v>
      </c>
      <c r="L158" s="106" t="s">
        <v>243</v>
      </c>
    </row>
    <row r="159" spans="1:12" ht="33.75">
      <c r="A159" s="99" t="s">
        <v>245</v>
      </c>
      <c r="B159" s="100" t="s">
        <v>7</v>
      </c>
      <c r="C159" s="101" t="s">
        <v>71</v>
      </c>
      <c r="D159" s="123" t="s">
        <v>244</v>
      </c>
      <c r="E159" s="168" t="s">
        <v>247</v>
      </c>
      <c r="F159" s="169"/>
      <c r="G159" s="128" t="s">
        <v>71</v>
      </c>
      <c r="H159" s="96">
        <v>14200</v>
      </c>
      <c r="I159" s="102"/>
      <c r="J159" s="103">
        <v>14200</v>
      </c>
      <c r="K159" s="117" t="str">
        <f t="shared" si="3"/>
        <v>00003100400000000000</v>
      </c>
      <c r="L159" s="106" t="s">
        <v>246</v>
      </c>
    </row>
    <row r="160" spans="1:12" ht="22.5">
      <c r="A160" s="99" t="s">
        <v>248</v>
      </c>
      <c r="B160" s="100" t="s">
        <v>7</v>
      </c>
      <c r="C160" s="101" t="s">
        <v>71</v>
      </c>
      <c r="D160" s="123" t="s">
        <v>244</v>
      </c>
      <c r="E160" s="168" t="s">
        <v>250</v>
      </c>
      <c r="F160" s="169"/>
      <c r="G160" s="128" t="s">
        <v>71</v>
      </c>
      <c r="H160" s="96">
        <v>14200</v>
      </c>
      <c r="I160" s="102"/>
      <c r="J160" s="103">
        <v>14200</v>
      </c>
      <c r="K160" s="117" t="str">
        <f t="shared" si="3"/>
        <v>00003100400202330000</v>
      </c>
      <c r="L160" s="106" t="s">
        <v>249</v>
      </c>
    </row>
    <row r="161" spans="1:12" ht="22.5">
      <c r="A161" s="99" t="s">
        <v>121</v>
      </c>
      <c r="B161" s="100" t="s">
        <v>7</v>
      </c>
      <c r="C161" s="101" t="s">
        <v>71</v>
      </c>
      <c r="D161" s="123" t="s">
        <v>244</v>
      </c>
      <c r="E161" s="168" t="s">
        <v>250</v>
      </c>
      <c r="F161" s="169"/>
      <c r="G161" s="128" t="s">
        <v>7</v>
      </c>
      <c r="H161" s="96">
        <v>14200</v>
      </c>
      <c r="I161" s="102"/>
      <c r="J161" s="103">
        <v>14200</v>
      </c>
      <c r="K161" s="117" t="str">
        <f t="shared" si="3"/>
        <v>00003100400202330200</v>
      </c>
      <c r="L161" s="106" t="s">
        <v>251</v>
      </c>
    </row>
    <row r="162" spans="1:12" ht="22.5">
      <c r="A162" s="99" t="s">
        <v>123</v>
      </c>
      <c r="B162" s="100" t="s">
        <v>7</v>
      </c>
      <c r="C162" s="101" t="s">
        <v>71</v>
      </c>
      <c r="D162" s="123" t="s">
        <v>244</v>
      </c>
      <c r="E162" s="168" t="s">
        <v>250</v>
      </c>
      <c r="F162" s="169"/>
      <c r="G162" s="128" t="s">
        <v>125</v>
      </c>
      <c r="H162" s="96">
        <v>14200</v>
      </c>
      <c r="I162" s="102"/>
      <c r="J162" s="103">
        <v>14200</v>
      </c>
      <c r="K162" s="117" t="str">
        <f t="shared" ref="K162:K193" si="4">C162 &amp; D162 &amp;E162 &amp; F162 &amp; G162</f>
        <v>00003100400202330240</v>
      </c>
      <c r="L162" s="106" t="s">
        <v>252</v>
      </c>
    </row>
    <row r="163" spans="1:12" s="84" customFormat="1">
      <c r="A163" s="79" t="s">
        <v>128</v>
      </c>
      <c r="B163" s="78" t="s">
        <v>7</v>
      </c>
      <c r="C163" s="120" t="s">
        <v>71</v>
      </c>
      <c r="D163" s="124" t="s">
        <v>244</v>
      </c>
      <c r="E163" s="204" t="s">
        <v>250</v>
      </c>
      <c r="F163" s="205"/>
      <c r="G163" s="121" t="s">
        <v>129</v>
      </c>
      <c r="H163" s="80">
        <v>14200</v>
      </c>
      <c r="I163" s="81"/>
      <c r="J163" s="82">
        <f>IF(IF(H163="",0,H163)=0,0,(IF(H163&gt;0,IF(I163&gt;H163,0,H163-I163),IF(I163&gt;H163,H163-I163,0))))</f>
        <v>14200</v>
      </c>
      <c r="K163" s="117" t="str">
        <f t="shared" si="4"/>
        <v>00003100400202330244</v>
      </c>
      <c r="L163" s="83" t="str">
        <f>C163 &amp; D163 &amp;E163 &amp; F163 &amp; G163</f>
        <v>00003100400202330244</v>
      </c>
    </row>
    <row r="164" spans="1:12">
      <c r="A164" s="99" t="s">
        <v>253</v>
      </c>
      <c r="B164" s="100" t="s">
        <v>7</v>
      </c>
      <c r="C164" s="101" t="s">
        <v>71</v>
      </c>
      <c r="D164" s="123" t="s">
        <v>255</v>
      </c>
      <c r="E164" s="168" t="s">
        <v>95</v>
      </c>
      <c r="F164" s="169"/>
      <c r="G164" s="128" t="s">
        <v>71</v>
      </c>
      <c r="H164" s="96">
        <v>2640305</v>
      </c>
      <c r="I164" s="102">
        <v>259200</v>
      </c>
      <c r="J164" s="103">
        <v>2381105</v>
      </c>
      <c r="K164" s="117" t="str">
        <f t="shared" si="4"/>
        <v>00004000000000000000</v>
      </c>
      <c r="L164" s="106" t="s">
        <v>254</v>
      </c>
    </row>
    <row r="165" spans="1:12">
      <c r="A165" s="99" t="s">
        <v>256</v>
      </c>
      <c r="B165" s="100" t="s">
        <v>7</v>
      </c>
      <c r="C165" s="101" t="s">
        <v>71</v>
      </c>
      <c r="D165" s="123" t="s">
        <v>258</v>
      </c>
      <c r="E165" s="168" t="s">
        <v>95</v>
      </c>
      <c r="F165" s="169"/>
      <c r="G165" s="128" t="s">
        <v>71</v>
      </c>
      <c r="H165" s="96">
        <v>2640305</v>
      </c>
      <c r="I165" s="102">
        <v>259200</v>
      </c>
      <c r="J165" s="103">
        <v>2381105</v>
      </c>
      <c r="K165" s="117" t="str">
        <f t="shared" si="4"/>
        <v>00004090000000000000</v>
      </c>
      <c r="L165" s="106" t="s">
        <v>257</v>
      </c>
    </row>
    <row r="166" spans="1:12" ht="45">
      <c r="A166" s="99" t="s">
        <v>259</v>
      </c>
      <c r="B166" s="100" t="s">
        <v>7</v>
      </c>
      <c r="C166" s="101" t="s">
        <v>71</v>
      </c>
      <c r="D166" s="123" t="s">
        <v>258</v>
      </c>
      <c r="E166" s="168" t="s">
        <v>261</v>
      </c>
      <c r="F166" s="169"/>
      <c r="G166" s="128" t="s">
        <v>71</v>
      </c>
      <c r="H166" s="96">
        <v>2640305</v>
      </c>
      <c r="I166" s="102">
        <v>259200</v>
      </c>
      <c r="J166" s="103">
        <v>2381105</v>
      </c>
      <c r="K166" s="117" t="str">
        <f t="shared" si="4"/>
        <v>00004090100000000000</v>
      </c>
      <c r="L166" s="106" t="s">
        <v>260</v>
      </c>
    </row>
    <row r="167" spans="1:12" ht="22.5">
      <c r="A167" s="99" t="s">
        <v>262</v>
      </c>
      <c r="B167" s="100" t="s">
        <v>7</v>
      </c>
      <c r="C167" s="101" t="s">
        <v>71</v>
      </c>
      <c r="D167" s="123" t="s">
        <v>258</v>
      </c>
      <c r="E167" s="168" t="s">
        <v>264</v>
      </c>
      <c r="F167" s="169"/>
      <c r="G167" s="128" t="s">
        <v>71</v>
      </c>
      <c r="H167" s="96">
        <v>1015605</v>
      </c>
      <c r="I167" s="102">
        <v>33000</v>
      </c>
      <c r="J167" s="103">
        <v>982605</v>
      </c>
      <c r="K167" s="117" t="str">
        <f t="shared" si="4"/>
        <v>00004090100102300000</v>
      </c>
      <c r="L167" s="106" t="s">
        <v>263</v>
      </c>
    </row>
    <row r="168" spans="1:12" ht="22.5">
      <c r="A168" s="99" t="s">
        <v>121</v>
      </c>
      <c r="B168" s="100" t="s">
        <v>7</v>
      </c>
      <c r="C168" s="101" t="s">
        <v>71</v>
      </c>
      <c r="D168" s="123" t="s">
        <v>258</v>
      </c>
      <c r="E168" s="168" t="s">
        <v>264</v>
      </c>
      <c r="F168" s="169"/>
      <c r="G168" s="128" t="s">
        <v>7</v>
      </c>
      <c r="H168" s="96">
        <v>1015605</v>
      </c>
      <c r="I168" s="102">
        <v>33000</v>
      </c>
      <c r="J168" s="103">
        <v>982605</v>
      </c>
      <c r="K168" s="117" t="str">
        <f t="shared" si="4"/>
        <v>00004090100102300200</v>
      </c>
      <c r="L168" s="106" t="s">
        <v>265</v>
      </c>
    </row>
    <row r="169" spans="1:12" ht="22.5">
      <c r="A169" s="99" t="s">
        <v>123</v>
      </c>
      <c r="B169" s="100" t="s">
        <v>7</v>
      </c>
      <c r="C169" s="101" t="s">
        <v>71</v>
      </c>
      <c r="D169" s="123" t="s">
        <v>258</v>
      </c>
      <c r="E169" s="168" t="s">
        <v>264</v>
      </c>
      <c r="F169" s="169"/>
      <c r="G169" s="128" t="s">
        <v>125</v>
      </c>
      <c r="H169" s="96">
        <v>1015605</v>
      </c>
      <c r="I169" s="102">
        <v>33000</v>
      </c>
      <c r="J169" s="103">
        <v>982605</v>
      </c>
      <c r="K169" s="117" t="str">
        <f t="shared" si="4"/>
        <v>00004090100102300240</v>
      </c>
      <c r="L169" s="106" t="s">
        <v>266</v>
      </c>
    </row>
    <row r="170" spans="1:12" s="84" customFormat="1">
      <c r="A170" s="79" t="s">
        <v>128</v>
      </c>
      <c r="B170" s="78" t="s">
        <v>7</v>
      </c>
      <c r="C170" s="120" t="s">
        <v>71</v>
      </c>
      <c r="D170" s="124" t="s">
        <v>258</v>
      </c>
      <c r="E170" s="204" t="s">
        <v>264</v>
      </c>
      <c r="F170" s="205"/>
      <c r="G170" s="121" t="s">
        <v>129</v>
      </c>
      <c r="H170" s="80">
        <v>1015605</v>
      </c>
      <c r="I170" s="81">
        <v>33000</v>
      </c>
      <c r="J170" s="82">
        <f>IF(IF(H170="",0,H170)=0,0,(IF(H170&gt;0,IF(I170&gt;H170,0,H170-I170),IF(I170&gt;H170,H170-I170,0))))</f>
        <v>982605</v>
      </c>
      <c r="K170" s="117" t="str">
        <f t="shared" si="4"/>
        <v>00004090100102300244</v>
      </c>
      <c r="L170" s="83" t="str">
        <f>C170 &amp; D170 &amp;E170 &amp; F170 &amp; G170</f>
        <v>00004090100102300244</v>
      </c>
    </row>
    <row r="171" spans="1:12" ht="22.5">
      <c r="A171" s="99" t="s">
        <v>267</v>
      </c>
      <c r="B171" s="100" t="s">
        <v>7</v>
      </c>
      <c r="C171" s="101" t="s">
        <v>71</v>
      </c>
      <c r="D171" s="123" t="s">
        <v>258</v>
      </c>
      <c r="E171" s="168" t="s">
        <v>269</v>
      </c>
      <c r="F171" s="169"/>
      <c r="G171" s="128" t="s">
        <v>71</v>
      </c>
      <c r="H171" s="96">
        <v>926000</v>
      </c>
      <c r="I171" s="102"/>
      <c r="J171" s="103">
        <v>926000</v>
      </c>
      <c r="K171" s="117" t="str">
        <f t="shared" si="4"/>
        <v>00004090100171520000</v>
      </c>
      <c r="L171" s="106" t="s">
        <v>268</v>
      </c>
    </row>
    <row r="172" spans="1:12" ht="22.5">
      <c r="A172" s="99" t="s">
        <v>121</v>
      </c>
      <c r="B172" s="100" t="s">
        <v>7</v>
      </c>
      <c r="C172" s="101" t="s">
        <v>71</v>
      </c>
      <c r="D172" s="123" t="s">
        <v>258</v>
      </c>
      <c r="E172" s="168" t="s">
        <v>269</v>
      </c>
      <c r="F172" s="169"/>
      <c r="G172" s="128" t="s">
        <v>7</v>
      </c>
      <c r="H172" s="96">
        <v>926000</v>
      </c>
      <c r="I172" s="102"/>
      <c r="J172" s="103">
        <v>926000</v>
      </c>
      <c r="K172" s="117" t="str">
        <f t="shared" si="4"/>
        <v>00004090100171520200</v>
      </c>
      <c r="L172" s="106" t="s">
        <v>270</v>
      </c>
    </row>
    <row r="173" spans="1:12" ht="22.5">
      <c r="A173" s="99" t="s">
        <v>123</v>
      </c>
      <c r="B173" s="100" t="s">
        <v>7</v>
      </c>
      <c r="C173" s="101" t="s">
        <v>71</v>
      </c>
      <c r="D173" s="123" t="s">
        <v>258</v>
      </c>
      <c r="E173" s="168" t="s">
        <v>269</v>
      </c>
      <c r="F173" s="169"/>
      <c r="G173" s="128" t="s">
        <v>125</v>
      </c>
      <c r="H173" s="96">
        <v>926000</v>
      </c>
      <c r="I173" s="102"/>
      <c r="J173" s="103">
        <v>926000</v>
      </c>
      <c r="K173" s="117" t="str">
        <f t="shared" si="4"/>
        <v>00004090100171520240</v>
      </c>
      <c r="L173" s="106" t="s">
        <v>271</v>
      </c>
    </row>
    <row r="174" spans="1:12" s="84" customFormat="1">
      <c r="A174" s="79" t="s">
        <v>128</v>
      </c>
      <c r="B174" s="78" t="s">
        <v>7</v>
      </c>
      <c r="C174" s="120" t="s">
        <v>71</v>
      </c>
      <c r="D174" s="124" t="s">
        <v>258</v>
      </c>
      <c r="E174" s="204" t="s">
        <v>269</v>
      </c>
      <c r="F174" s="205"/>
      <c r="G174" s="121" t="s">
        <v>129</v>
      </c>
      <c r="H174" s="80">
        <v>926000</v>
      </c>
      <c r="I174" s="81"/>
      <c r="J174" s="82">
        <f>IF(IF(H174="",0,H174)=0,0,(IF(H174&gt;0,IF(I174&gt;H174,0,H174-I174),IF(I174&gt;H174,H174-I174,0))))</f>
        <v>926000</v>
      </c>
      <c r="K174" s="117" t="str">
        <f t="shared" si="4"/>
        <v>00004090100171520244</v>
      </c>
      <c r="L174" s="83" t="str">
        <f>C174 &amp; D174 &amp;E174 &amp; F174 &amp; G174</f>
        <v>00004090100171520244</v>
      </c>
    </row>
    <row r="175" spans="1:12" ht="33.75">
      <c r="A175" s="99" t="s">
        <v>272</v>
      </c>
      <c r="B175" s="100" t="s">
        <v>7</v>
      </c>
      <c r="C175" s="101" t="s">
        <v>71</v>
      </c>
      <c r="D175" s="123" t="s">
        <v>258</v>
      </c>
      <c r="E175" s="168" t="s">
        <v>274</v>
      </c>
      <c r="F175" s="169"/>
      <c r="G175" s="128" t="s">
        <v>71</v>
      </c>
      <c r="H175" s="96">
        <v>48700</v>
      </c>
      <c r="I175" s="102"/>
      <c r="J175" s="103">
        <v>48700</v>
      </c>
      <c r="K175" s="117" t="str">
        <f t="shared" si="4"/>
        <v>000040901001S1520000</v>
      </c>
      <c r="L175" s="106" t="s">
        <v>273</v>
      </c>
    </row>
    <row r="176" spans="1:12" ht="22.5">
      <c r="A176" s="99" t="s">
        <v>121</v>
      </c>
      <c r="B176" s="100" t="s">
        <v>7</v>
      </c>
      <c r="C176" s="101" t="s">
        <v>71</v>
      </c>
      <c r="D176" s="123" t="s">
        <v>258</v>
      </c>
      <c r="E176" s="168" t="s">
        <v>274</v>
      </c>
      <c r="F176" s="169"/>
      <c r="G176" s="128" t="s">
        <v>7</v>
      </c>
      <c r="H176" s="96">
        <v>48700</v>
      </c>
      <c r="I176" s="102"/>
      <c r="J176" s="103">
        <v>48700</v>
      </c>
      <c r="K176" s="117" t="str">
        <f t="shared" si="4"/>
        <v>000040901001S1520200</v>
      </c>
      <c r="L176" s="106" t="s">
        <v>275</v>
      </c>
    </row>
    <row r="177" spans="1:12" ht="22.5">
      <c r="A177" s="99" t="s">
        <v>123</v>
      </c>
      <c r="B177" s="100" t="s">
        <v>7</v>
      </c>
      <c r="C177" s="101" t="s">
        <v>71</v>
      </c>
      <c r="D177" s="123" t="s">
        <v>258</v>
      </c>
      <c r="E177" s="168" t="s">
        <v>274</v>
      </c>
      <c r="F177" s="169"/>
      <c r="G177" s="128" t="s">
        <v>125</v>
      </c>
      <c r="H177" s="96">
        <v>48700</v>
      </c>
      <c r="I177" s="102"/>
      <c r="J177" s="103">
        <v>48700</v>
      </c>
      <c r="K177" s="117" t="str">
        <f t="shared" si="4"/>
        <v>000040901001S1520240</v>
      </c>
      <c r="L177" s="106" t="s">
        <v>276</v>
      </c>
    </row>
    <row r="178" spans="1:12" s="84" customFormat="1">
      <c r="A178" s="79" t="s">
        <v>128</v>
      </c>
      <c r="B178" s="78" t="s">
        <v>7</v>
      </c>
      <c r="C178" s="120" t="s">
        <v>71</v>
      </c>
      <c r="D178" s="124" t="s">
        <v>258</v>
      </c>
      <c r="E178" s="204" t="s">
        <v>274</v>
      </c>
      <c r="F178" s="205"/>
      <c r="G178" s="121" t="s">
        <v>129</v>
      </c>
      <c r="H178" s="80">
        <v>48700</v>
      </c>
      <c r="I178" s="81"/>
      <c r="J178" s="82">
        <f>IF(IF(H178="",0,H178)=0,0,(IF(H178&gt;0,IF(I178&gt;H178,0,H178-I178),IF(I178&gt;H178,H178-I178,0))))</f>
        <v>48700</v>
      </c>
      <c r="K178" s="117" t="str">
        <f t="shared" si="4"/>
        <v>000040901001S1520244</v>
      </c>
      <c r="L178" s="83" t="str">
        <f>C178 &amp; D178 &amp;E178 &amp; F178 &amp; G178</f>
        <v>000040901001S1520244</v>
      </c>
    </row>
    <row r="179" spans="1:12" ht="22.5">
      <c r="A179" s="99" t="s">
        <v>277</v>
      </c>
      <c r="B179" s="100" t="s">
        <v>7</v>
      </c>
      <c r="C179" s="101" t="s">
        <v>71</v>
      </c>
      <c r="D179" s="123" t="s">
        <v>258</v>
      </c>
      <c r="E179" s="168" t="s">
        <v>279</v>
      </c>
      <c r="F179" s="169"/>
      <c r="G179" s="128" t="s">
        <v>71</v>
      </c>
      <c r="H179" s="96">
        <v>600000</v>
      </c>
      <c r="I179" s="102">
        <v>226200</v>
      </c>
      <c r="J179" s="103">
        <v>373800</v>
      </c>
      <c r="K179" s="117" t="str">
        <f t="shared" si="4"/>
        <v>00004090100202310000</v>
      </c>
      <c r="L179" s="106" t="s">
        <v>278</v>
      </c>
    </row>
    <row r="180" spans="1:12" ht="22.5">
      <c r="A180" s="99" t="s">
        <v>121</v>
      </c>
      <c r="B180" s="100" t="s">
        <v>7</v>
      </c>
      <c r="C180" s="101" t="s">
        <v>71</v>
      </c>
      <c r="D180" s="123" t="s">
        <v>258</v>
      </c>
      <c r="E180" s="168" t="s">
        <v>279</v>
      </c>
      <c r="F180" s="169"/>
      <c r="G180" s="128" t="s">
        <v>7</v>
      </c>
      <c r="H180" s="96">
        <v>600000</v>
      </c>
      <c r="I180" s="102">
        <v>226200</v>
      </c>
      <c r="J180" s="103">
        <v>373800</v>
      </c>
      <c r="K180" s="117" t="str">
        <f t="shared" si="4"/>
        <v>00004090100202310200</v>
      </c>
      <c r="L180" s="106" t="s">
        <v>280</v>
      </c>
    </row>
    <row r="181" spans="1:12" ht="22.5">
      <c r="A181" s="99" t="s">
        <v>123</v>
      </c>
      <c r="B181" s="100" t="s">
        <v>7</v>
      </c>
      <c r="C181" s="101" t="s">
        <v>71</v>
      </c>
      <c r="D181" s="123" t="s">
        <v>258</v>
      </c>
      <c r="E181" s="168" t="s">
        <v>279</v>
      </c>
      <c r="F181" s="169"/>
      <c r="G181" s="128" t="s">
        <v>125</v>
      </c>
      <c r="H181" s="96">
        <v>600000</v>
      </c>
      <c r="I181" s="102">
        <v>226200</v>
      </c>
      <c r="J181" s="103">
        <v>373800</v>
      </c>
      <c r="K181" s="117" t="str">
        <f t="shared" si="4"/>
        <v>00004090100202310240</v>
      </c>
      <c r="L181" s="106" t="s">
        <v>281</v>
      </c>
    </row>
    <row r="182" spans="1:12" s="84" customFormat="1">
      <c r="A182" s="79" t="s">
        <v>128</v>
      </c>
      <c r="B182" s="78" t="s">
        <v>7</v>
      </c>
      <c r="C182" s="120" t="s">
        <v>71</v>
      </c>
      <c r="D182" s="124" t="s">
        <v>258</v>
      </c>
      <c r="E182" s="204" t="s">
        <v>279</v>
      </c>
      <c r="F182" s="205"/>
      <c r="G182" s="121" t="s">
        <v>129</v>
      </c>
      <c r="H182" s="80">
        <v>600000</v>
      </c>
      <c r="I182" s="81">
        <v>226200</v>
      </c>
      <c r="J182" s="82">
        <f>IF(IF(H182="",0,H182)=0,0,(IF(H182&gt;0,IF(I182&gt;H182,0,H182-I182),IF(I182&gt;H182,H182-I182,0))))</f>
        <v>373800</v>
      </c>
      <c r="K182" s="117" t="str">
        <f t="shared" si="4"/>
        <v>00004090100202310244</v>
      </c>
      <c r="L182" s="83" t="str">
        <f>C182 &amp; D182 &amp;E182 &amp; F182 &amp; G182</f>
        <v>00004090100202310244</v>
      </c>
    </row>
    <row r="183" spans="1:12" ht="22.5">
      <c r="A183" s="99" t="s">
        <v>282</v>
      </c>
      <c r="B183" s="100" t="s">
        <v>7</v>
      </c>
      <c r="C183" s="101" t="s">
        <v>71</v>
      </c>
      <c r="D183" s="123" t="s">
        <v>258</v>
      </c>
      <c r="E183" s="168" t="s">
        <v>284</v>
      </c>
      <c r="F183" s="169"/>
      <c r="G183" s="128" t="s">
        <v>71</v>
      </c>
      <c r="H183" s="96">
        <v>50000</v>
      </c>
      <c r="I183" s="102"/>
      <c r="J183" s="103">
        <v>50000</v>
      </c>
      <c r="K183" s="117" t="str">
        <f t="shared" si="4"/>
        <v>00004090100202320000</v>
      </c>
      <c r="L183" s="106" t="s">
        <v>283</v>
      </c>
    </row>
    <row r="184" spans="1:12" ht="22.5">
      <c r="A184" s="99" t="s">
        <v>121</v>
      </c>
      <c r="B184" s="100" t="s">
        <v>7</v>
      </c>
      <c r="C184" s="101" t="s">
        <v>71</v>
      </c>
      <c r="D184" s="123" t="s">
        <v>258</v>
      </c>
      <c r="E184" s="168" t="s">
        <v>284</v>
      </c>
      <c r="F184" s="169"/>
      <c r="G184" s="128" t="s">
        <v>7</v>
      </c>
      <c r="H184" s="96">
        <v>50000</v>
      </c>
      <c r="I184" s="102"/>
      <c r="J184" s="103">
        <v>50000</v>
      </c>
      <c r="K184" s="117" t="str">
        <f t="shared" si="4"/>
        <v>00004090100202320200</v>
      </c>
      <c r="L184" s="106" t="s">
        <v>285</v>
      </c>
    </row>
    <row r="185" spans="1:12" ht="22.5">
      <c r="A185" s="99" t="s">
        <v>123</v>
      </c>
      <c r="B185" s="100" t="s">
        <v>7</v>
      </c>
      <c r="C185" s="101" t="s">
        <v>71</v>
      </c>
      <c r="D185" s="123" t="s">
        <v>258</v>
      </c>
      <c r="E185" s="168" t="s">
        <v>284</v>
      </c>
      <c r="F185" s="169"/>
      <c r="G185" s="128" t="s">
        <v>125</v>
      </c>
      <c r="H185" s="96">
        <v>50000</v>
      </c>
      <c r="I185" s="102"/>
      <c r="J185" s="103">
        <v>50000</v>
      </c>
      <c r="K185" s="117" t="str">
        <f t="shared" si="4"/>
        <v>00004090100202320240</v>
      </c>
      <c r="L185" s="106" t="s">
        <v>286</v>
      </c>
    </row>
    <row r="186" spans="1:12" s="84" customFormat="1">
      <c r="A186" s="79" t="s">
        <v>128</v>
      </c>
      <c r="B186" s="78" t="s">
        <v>7</v>
      </c>
      <c r="C186" s="120" t="s">
        <v>71</v>
      </c>
      <c r="D186" s="124" t="s">
        <v>258</v>
      </c>
      <c r="E186" s="204" t="s">
        <v>284</v>
      </c>
      <c r="F186" s="205"/>
      <c r="G186" s="121" t="s">
        <v>129</v>
      </c>
      <c r="H186" s="80">
        <v>50000</v>
      </c>
      <c r="I186" s="81"/>
      <c r="J186" s="82">
        <f>IF(IF(H186="",0,H186)=0,0,(IF(H186&gt;0,IF(I186&gt;H186,0,H186-I186),IF(I186&gt;H186,H186-I186,0))))</f>
        <v>50000</v>
      </c>
      <c r="K186" s="117" t="str">
        <f t="shared" si="4"/>
        <v>00004090100202320244</v>
      </c>
      <c r="L186" s="83" t="str">
        <f>C186 &amp; D186 &amp;E186 &amp; F186 &amp; G186</f>
        <v>00004090100202320244</v>
      </c>
    </row>
    <row r="187" spans="1:12">
      <c r="A187" s="99" t="s">
        <v>287</v>
      </c>
      <c r="B187" s="100" t="s">
        <v>7</v>
      </c>
      <c r="C187" s="101" t="s">
        <v>71</v>
      </c>
      <c r="D187" s="123" t="s">
        <v>289</v>
      </c>
      <c r="E187" s="168" t="s">
        <v>95</v>
      </c>
      <c r="F187" s="169"/>
      <c r="G187" s="128" t="s">
        <v>71</v>
      </c>
      <c r="H187" s="96">
        <v>1610000</v>
      </c>
      <c r="I187" s="102">
        <v>300213.52</v>
      </c>
      <c r="J187" s="103">
        <v>1309786.48</v>
      </c>
      <c r="K187" s="117" t="str">
        <f t="shared" si="4"/>
        <v>00005000000000000000</v>
      </c>
      <c r="L187" s="106" t="s">
        <v>288</v>
      </c>
    </row>
    <row r="188" spans="1:12">
      <c r="A188" s="99" t="s">
        <v>290</v>
      </c>
      <c r="B188" s="100" t="s">
        <v>7</v>
      </c>
      <c r="C188" s="101" t="s">
        <v>71</v>
      </c>
      <c r="D188" s="123" t="s">
        <v>292</v>
      </c>
      <c r="E188" s="168" t="s">
        <v>95</v>
      </c>
      <c r="F188" s="169"/>
      <c r="G188" s="128" t="s">
        <v>71</v>
      </c>
      <c r="H188" s="96">
        <v>1610000</v>
      </c>
      <c r="I188" s="102">
        <v>300213.52</v>
      </c>
      <c r="J188" s="103">
        <v>1309786.48</v>
      </c>
      <c r="K188" s="117" t="str">
        <f t="shared" si="4"/>
        <v>00005030000000000000</v>
      </c>
      <c r="L188" s="106" t="s">
        <v>291</v>
      </c>
    </row>
    <row r="189" spans="1:12" ht="45">
      <c r="A189" s="99" t="s">
        <v>293</v>
      </c>
      <c r="B189" s="100" t="s">
        <v>7</v>
      </c>
      <c r="C189" s="101" t="s">
        <v>71</v>
      </c>
      <c r="D189" s="123" t="s">
        <v>292</v>
      </c>
      <c r="E189" s="168" t="s">
        <v>295</v>
      </c>
      <c r="F189" s="169"/>
      <c r="G189" s="128" t="s">
        <v>71</v>
      </c>
      <c r="H189" s="96">
        <v>1610000</v>
      </c>
      <c r="I189" s="102">
        <v>300213.52</v>
      </c>
      <c r="J189" s="103">
        <v>1309786.48</v>
      </c>
      <c r="K189" s="117" t="str">
        <f t="shared" si="4"/>
        <v>00005030500000000000</v>
      </c>
      <c r="L189" s="106" t="s">
        <v>294</v>
      </c>
    </row>
    <row r="190" spans="1:12" ht="45">
      <c r="A190" s="99" t="s">
        <v>296</v>
      </c>
      <c r="B190" s="100" t="s">
        <v>7</v>
      </c>
      <c r="C190" s="101" t="s">
        <v>71</v>
      </c>
      <c r="D190" s="123" t="s">
        <v>292</v>
      </c>
      <c r="E190" s="168" t="s">
        <v>298</v>
      </c>
      <c r="F190" s="169"/>
      <c r="G190" s="128" t="s">
        <v>71</v>
      </c>
      <c r="H190" s="96">
        <v>248000</v>
      </c>
      <c r="I190" s="102"/>
      <c r="J190" s="103">
        <v>248000</v>
      </c>
      <c r="K190" s="117" t="str">
        <f t="shared" si="4"/>
        <v>00005030510000000000</v>
      </c>
      <c r="L190" s="106" t="s">
        <v>297</v>
      </c>
    </row>
    <row r="191" spans="1:12" ht="22.5">
      <c r="A191" s="99" t="s">
        <v>299</v>
      </c>
      <c r="B191" s="100" t="s">
        <v>7</v>
      </c>
      <c r="C191" s="101" t="s">
        <v>71</v>
      </c>
      <c r="D191" s="123" t="s">
        <v>292</v>
      </c>
      <c r="E191" s="168" t="s">
        <v>301</v>
      </c>
      <c r="F191" s="169"/>
      <c r="G191" s="128" t="s">
        <v>71</v>
      </c>
      <c r="H191" s="96">
        <v>248000</v>
      </c>
      <c r="I191" s="102"/>
      <c r="J191" s="103">
        <v>248000</v>
      </c>
      <c r="K191" s="117" t="str">
        <f t="shared" si="4"/>
        <v>00005030510102430000</v>
      </c>
      <c r="L191" s="106" t="s">
        <v>300</v>
      </c>
    </row>
    <row r="192" spans="1:12" ht="22.5">
      <c r="A192" s="99" t="s">
        <v>121</v>
      </c>
      <c r="B192" s="100" t="s">
        <v>7</v>
      </c>
      <c r="C192" s="101" t="s">
        <v>71</v>
      </c>
      <c r="D192" s="123" t="s">
        <v>292</v>
      </c>
      <c r="E192" s="168" t="s">
        <v>301</v>
      </c>
      <c r="F192" s="169"/>
      <c r="G192" s="128" t="s">
        <v>7</v>
      </c>
      <c r="H192" s="96">
        <v>248000</v>
      </c>
      <c r="I192" s="102"/>
      <c r="J192" s="103">
        <v>248000</v>
      </c>
      <c r="K192" s="117" t="str">
        <f t="shared" si="4"/>
        <v>00005030510102430200</v>
      </c>
      <c r="L192" s="106" t="s">
        <v>302</v>
      </c>
    </row>
    <row r="193" spans="1:12" ht="22.5">
      <c r="A193" s="99" t="s">
        <v>123</v>
      </c>
      <c r="B193" s="100" t="s">
        <v>7</v>
      </c>
      <c r="C193" s="101" t="s">
        <v>71</v>
      </c>
      <c r="D193" s="123" t="s">
        <v>292</v>
      </c>
      <c r="E193" s="168" t="s">
        <v>301</v>
      </c>
      <c r="F193" s="169"/>
      <c r="G193" s="128" t="s">
        <v>125</v>
      </c>
      <c r="H193" s="96">
        <v>248000</v>
      </c>
      <c r="I193" s="102"/>
      <c r="J193" s="103">
        <v>248000</v>
      </c>
      <c r="K193" s="117" t="str">
        <f t="shared" si="4"/>
        <v>00005030510102430240</v>
      </c>
      <c r="L193" s="106" t="s">
        <v>303</v>
      </c>
    </row>
    <row r="194" spans="1:12" s="84" customFormat="1">
      <c r="A194" s="79" t="s">
        <v>128</v>
      </c>
      <c r="B194" s="78" t="s">
        <v>7</v>
      </c>
      <c r="C194" s="120" t="s">
        <v>71</v>
      </c>
      <c r="D194" s="124" t="s">
        <v>292</v>
      </c>
      <c r="E194" s="204" t="s">
        <v>301</v>
      </c>
      <c r="F194" s="205"/>
      <c r="G194" s="121" t="s">
        <v>129</v>
      </c>
      <c r="H194" s="80">
        <v>248000</v>
      </c>
      <c r="I194" s="81"/>
      <c r="J194" s="82">
        <f>IF(IF(H194="",0,H194)=0,0,(IF(H194&gt;0,IF(I194&gt;H194,0,H194-I194),IF(I194&gt;H194,H194-I194,0))))</f>
        <v>248000</v>
      </c>
      <c r="K194" s="117" t="str">
        <f t="shared" ref="K194:K225" si="5">C194 &amp; D194 &amp;E194 &amp; F194 &amp; G194</f>
        <v>00005030510102430244</v>
      </c>
      <c r="L194" s="83" t="str">
        <f>C194 &amp; D194 &amp;E194 &amp; F194 &amp; G194</f>
        <v>00005030510102430244</v>
      </c>
    </row>
    <row r="195" spans="1:12" ht="45">
      <c r="A195" s="99" t="s">
        <v>304</v>
      </c>
      <c r="B195" s="100" t="s">
        <v>7</v>
      </c>
      <c r="C195" s="101" t="s">
        <v>71</v>
      </c>
      <c r="D195" s="123" t="s">
        <v>292</v>
      </c>
      <c r="E195" s="168" t="s">
        <v>306</v>
      </c>
      <c r="F195" s="169"/>
      <c r="G195" s="128" t="s">
        <v>71</v>
      </c>
      <c r="H195" s="96">
        <v>1312000</v>
      </c>
      <c r="I195" s="102">
        <v>300213.52</v>
      </c>
      <c r="J195" s="103">
        <v>1011786.48</v>
      </c>
      <c r="K195" s="117" t="str">
        <f t="shared" si="5"/>
        <v>00005030520000000000</v>
      </c>
      <c r="L195" s="106" t="s">
        <v>305</v>
      </c>
    </row>
    <row r="196" spans="1:12" ht="22.5">
      <c r="A196" s="99" t="s">
        <v>307</v>
      </c>
      <c r="B196" s="100" t="s">
        <v>7</v>
      </c>
      <c r="C196" s="101" t="s">
        <v>71</v>
      </c>
      <c r="D196" s="123" t="s">
        <v>292</v>
      </c>
      <c r="E196" s="168" t="s">
        <v>309</v>
      </c>
      <c r="F196" s="169"/>
      <c r="G196" s="128" t="s">
        <v>71</v>
      </c>
      <c r="H196" s="96">
        <v>1312000</v>
      </c>
      <c r="I196" s="102">
        <v>300213.52</v>
      </c>
      <c r="J196" s="103">
        <v>1011786.48</v>
      </c>
      <c r="K196" s="117" t="str">
        <f t="shared" si="5"/>
        <v>00005030520102410000</v>
      </c>
      <c r="L196" s="106" t="s">
        <v>308</v>
      </c>
    </row>
    <row r="197" spans="1:12" ht="22.5">
      <c r="A197" s="99" t="s">
        <v>121</v>
      </c>
      <c r="B197" s="100" t="s">
        <v>7</v>
      </c>
      <c r="C197" s="101" t="s">
        <v>71</v>
      </c>
      <c r="D197" s="123" t="s">
        <v>292</v>
      </c>
      <c r="E197" s="168" t="s">
        <v>309</v>
      </c>
      <c r="F197" s="169"/>
      <c r="G197" s="128" t="s">
        <v>7</v>
      </c>
      <c r="H197" s="96">
        <v>1312000</v>
      </c>
      <c r="I197" s="102">
        <v>300213.52</v>
      </c>
      <c r="J197" s="103">
        <v>1011786.48</v>
      </c>
      <c r="K197" s="117" t="str">
        <f t="shared" si="5"/>
        <v>00005030520102410200</v>
      </c>
      <c r="L197" s="106" t="s">
        <v>310</v>
      </c>
    </row>
    <row r="198" spans="1:12" ht="22.5">
      <c r="A198" s="99" t="s">
        <v>123</v>
      </c>
      <c r="B198" s="100" t="s">
        <v>7</v>
      </c>
      <c r="C198" s="101" t="s">
        <v>71</v>
      </c>
      <c r="D198" s="123" t="s">
        <v>292</v>
      </c>
      <c r="E198" s="168" t="s">
        <v>309</v>
      </c>
      <c r="F198" s="169"/>
      <c r="G198" s="128" t="s">
        <v>125</v>
      </c>
      <c r="H198" s="96">
        <v>1312000</v>
      </c>
      <c r="I198" s="102">
        <v>300213.52</v>
      </c>
      <c r="J198" s="103">
        <v>1011786.48</v>
      </c>
      <c r="K198" s="117" t="str">
        <f t="shared" si="5"/>
        <v>00005030520102410240</v>
      </c>
      <c r="L198" s="106" t="s">
        <v>311</v>
      </c>
    </row>
    <row r="199" spans="1:12" s="84" customFormat="1">
      <c r="A199" s="79" t="s">
        <v>128</v>
      </c>
      <c r="B199" s="78" t="s">
        <v>7</v>
      </c>
      <c r="C199" s="120" t="s">
        <v>71</v>
      </c>
      <c r="D199" s="124" t="s">
        <v>292</v>
      </c>
      <c r="E199" s="204" t="s">
        <v>309</v>
      </c>
      <c r="F199" s="205"/>
      <c r="G199" s="121" t="s">
        <v>129</v>
      </c>
      <c r="H199" s="80">
        <v>1312000</v>
      </c>
      <c r="I199" s="81">
        <v>300213.52</v>
      </c>
      <c r="J199" s="82">
        <f>IF(IF(H199="",0,H199)=0,0,(IF(H199&gt;0,IF(I199&gt;H199,0,H199-I199),IF(I199&gt;H199,H199-I199,0))))</f>
        <v>1011786.48</v>
      </c>
      <c r="K199" s="117" t="str">
        <f t="shared" si="5"/>
        <v>00005030520102410244</v>
      </c>
      <c r="L199" s="83" t="str">
        <f>C199 &amp; D199 &amp;E199 &amp; F199 &amp; G199</f>
        <v>00005030520102410244</v>
      </c>
    </row>
    <row r="200" spans="1:12" ht="45">
      <c r="A200" s="99" t="s">
        <v>296</v>
      </c>
      <c r="B200" s="100" t="s">
        <v>7</v>
      </c>
      <c r="C200" s="101" t="s">
        <v>71</v>
      </c>
      <c r="D200" s="123" t="s">
        <v>292</v>
      </c>
      <c r="E200" s="168" t="s">
        <v>313</v>
      </c>
      <c r="F200" s="169"/>
      <c r="G200" s="128" t="s">
        <v>71</v>
      </c>
      <c r="H200" s="96">
        <v>50000</v>
      </c>
      <c r="I200" s="102"/>
      <c r="J200" s="103">
        <v>50000</v>
      </c>
      <c r="K200" s="117" t="str">
        <f t="shared" si="5"/>
        <v>00005030530000000000</v>
      </c>
      <c r="L200" s="106" t="s">
        <v>312</v>
      </c>
    </row>
    <row r="201" spans="1:12" ht="22.5">
      <c r="A201" s="99" t="s">
        <v>314</v>
      </c>
      <c r="B201" s="100" t="s">
        <v>7</v>
      </c>
      <c r="C201" s="101" t="s">
        <v>71</v>
      </c>
      <c r="D201" s="123" t="s">
        <v>292</v>
      </c>
      <c r="E201" s="168" t="s">
        <v>316</v>
      </c>
      <c r="F201" s="169"/>
      <c r="G201" s="128" t="s">
        <v>71</v>
      </c>
      <c r="H201" s="96">
        <v>50000</v>
      </c>
      <c r="I201" s="102"/>
      <c r="J201" s="103">
        <v>50000</v>
      </c>
      <c r="K201" s="117" t="str">
        <f t="shared" si="5"/>
        <v>00005030530102420000</v>
      </c>
      <c r="L201" s="106" t="s">
        <v>315</v>
      </c>
    </row>
    <row r="202" spans="1:12" ht="22.5">
      <c r="A202" s="99" t="s">
        <v>121</v>
      </c>
      <c r="B202" s="100" t="s">
        <v>7</v>
      </c>
      <c r="C202" s="101" t="s">
        <v>71</v>
      </c>
      <c r="D202" s="123" t="s">
        <v>292</v>
      </c>
      <c r="E202" s="168" t="s">
        <v>316</v>
      </c>
      <c r="F202" s="169"/>
      <c r="G202" s="128" t="s">
        <v>7</v>
      </c>
      <c r="H202" s="96">
        <v>50000</v>
      </c>
      <c r="I202" s="102"/>
      <c r="J202" s="103">
        <v>50000</v>
      </c>
      <c r="K202" s="117" t="str">
        <f t="shared" si="5"/>
        <v>00005030530102420200</v>
      </c>
      <c r="L202" s="106" t="s">
        <v>317</v>
      </c>
    </row>
    <row r="203" spans="1:12" ht="22.5">
      <c r="A203" s="99" t="s">
        <v>123</v>
      </c>
      <c r="B203" s="100" t="s">
        <v>7</v>
      </c>
      <c r="C203" s="101" t="s">
        <v>71</v>
      </c>
      <c r="D203" s="123" t="s">
        <v>292</v>
      </c>
      <c r="E203" s="168" t="s">
        <v>316</v>
      </c>
      <c r="F203" s="169"/>
      <c r="G203" s="128" t="s">
        <v>125</v>
      </c>
      <c r="H203" s="96">
        <v>50000</v>
      </c>
      <c r="I203" s="102"/>
      <c r="J203" s="103">
        <v>50000</v>
      </c>
      <c r="K203" s="117" t="str">
        <f t="shared" si="5"/>
        <v>00005030530102420240</v>
      </c>
      <c r="L203" s="106" t="s">
        <v>318</v>
      </c>
    </row>
    <row r="204" spans="1:12" s="84" customFormat="1">
      <c r="A204" s="79" t="s">
        <v>128</v>
      </c>
      <c r="B204" s="78" t="s">
        <v>7</v>
      </c>
      <c r="C204" s="120" t="s">
        <v>71</v>
      </c>
      <c r="D204" s="124" t="s">
        <v>292</v>
      </c>
      <c r="E204" s="204" t="s">
        <v>316</v>
      </c>
      <c r="F204" s="205"/>
      <c r="G204" s="121" t="s">
        <v>129</v>
      </c>
      <c r="H204" s="80">
        <v>50000</v>
      </c>
      <c r="I204" s="81"/>
      <c r="J204" s="82">
        <f>IF(IF(H204="",0,H204)=0,0,(IF(H204&gt;0,IF(I204&gt;H204,0,H204-I204),IF(I204&gt;H204,H204-I204,0))))</f>
        <v>50000</v>
      </c>
      <c r="K204" s="117" t="str">
        <f t="shared" si="5"/>
        <v>00005030530102420244</v>
      </c>
      <c r="L204" s="83" t="str">
        <f>C204 &amp; D204 &amp;E204 &amp; F204 &amp; G204</f>
        <v>00005030530102420244</v>
      </c>
    </row>
    <row r="205" spans="1:12">
      <c r="A205" s="99" t="s">
        <v>319</v>
      </c>
      <c r="B205" s="100" t="s">
        <v>7</v>
      </c>
      <c r="C205" s="101" t="s">
        <v>71</v>
      </c>
      <c r="D205" s="123" t="s">
        <v>321</v>
      </c>
      <c r="E205" s="168" t="s">
        <v>95</v>
      </c>
      <c r="F205" s="169"/>
      <c r="G205" s="128" t="s">
        <v>71</v>
      </c>
      <c r="H205" s="96">
        <v>1000</v>
      </c>
      <c r="I205" s="102"/>
      <c r="J205" s="103">
        <v>1000</v>
      </c>
      <c r="K205" s="117" t="str">
        <f t="shared" si="5"/>
        <v>00007000000000000000</v>
      </c>
      <c r="L205" s="106" t="s">
        <v>320</v>
      </c>
    </row>
    <row r="206" spans="1:12">
      <c r="A206" s="99" t="s">
        <v>322</v>
      </c>
      <c r="B206" s="100" t="s">
        <v>7</v>
      </c>
      <c r="C206" s="101" t="s">
        <v>71</v>
      </c>
      <c r="D206" s="123" t="s">
        <v>324</v>
      </c>
      <c r="E206" s="168" t="s">
        <v>95</v>
      </c>
      <c r="F206" s="169"/>
      <c r="G206" s="128" t="s">
        <v>71</v>
      </c>
      <c r="H206" s="96">
        <v>1000</v>
      </c>
      <c r="I206" s="102"/>
      <c r="J206" s="103">
        <v>1000</v>
      </c>
      <c r="K206" s="117" t="str">
        <f t="shared" si="5"/>
        <v>00007070000000000000</v>
      </c>
      <c r="L206" s="106" t="s">
        <v>323</v>
      </c>
    </row>
    <row r="207" spans="1:12" ht="45">
      <c r="A207" s="99" t="s">
        <v>151</v>
      </c>
      <c r="B207" s="100" t="s">
        <v>7</v>
      </c>
      <c r="C207" s="101" t="s">
        <v>71</v>
      </c>
      <c r="D207" s="123" t="s">
        <v>324</v>
      </c>
      <c r="E207" s="168" t="s">
        <v>153</v>
      </c>
      <c r="F207" s="169"/>
      <c r="G207" s="128" t="s">
        <v>71</v>
      </c>
      <c r="H207" s="96">
        <v>1000</v>
      </c>
      <c r="I207" s="102"/>
      <c r="J207" s="103">
        <v>1000</v>
      </c>
      <c r="K207" s="117" t="str">
        <f t="shared" si="5"/>
        <v>00007079900000000000</v>
      </c>
      <c r="L207" s="106" t="s">
        <v>325</v>
      </c>
    </row>
    <row r="208" spans="1:12">
      <c r="A208" s="99" t="s">
        <v>326</v>
      </c>
      <c r="B208" s="100" t="s">
        <v>7</v>
      </c>
      <c r="C208" s="101" t="s">
        <v>71</v>
      </c>
      <c r="D208" s="123" t="s">
        <v>324</v>
      </c>
      <c r="E208" s="168" t="s">
        <v>328</v>
      </c>
      <c r="F208" s="169"/>
      <c r="G208" s="128" t="s">
        <v>71</v>
      </c>
      <c r="H208" s="96">
        <v>1000</v>
      </c>
      <c r="I208" s="102"/>
      <c r="J208" s="103">
        <v>1000</v>
      </c>
      <c r="K208" s="117" t="str">
        <f t="shared" si="5"/>
        <v>00007079960000000000</v>
      </c>
      <c r="L208" s="106" t="s">
        <v>327</v>
      </c>
    </row>
    <row r="209" spans="1:12">
      <c r="A209" s="99" t="s">
        <v>329</v>
      </c>
      <c r="B209" s="100" t="s">
        <v>7</v>
      </c>
      <c r="C209" s="101" t="s">
        <v>71</v>
      </c>
      <c r="D209" s="123" t="s">
        <v>324</v>
      </c>
      <c r="E209" s="168" t="s">
        <v>331</v>
      </c>
      <c r="F209" s="169"/>
      <c r="G209" s="128" t="s">
        <v>71</v>
      </c>
      <c r="H209" s="96">
        <v>1000</v>
      </c>
      <c r="I209" s="102"/>
      <c r="J209" s="103">
        <v>1000</v>
      </c>
      <c r="K209" s="117" t="str">
        <f t="shared" si="5"/>
        <v>00007079960002500000</v>
      </c>
      <c r="L209" s="106" t="s">
        <v>330</v>
      </c>
    </row>
    <row r="210" spans="1:12" ht="22.5">
      <c r="A210" s="99" t="s">
        <v>121</v>
      </c>
      <c r="B210" s="100" t="s">
        <v>7</v>
      </c>
      <c r="C210" s="101" t="s">
        <v>71</v>
      </c>
      <c r="D210" s="123" t="s">
        <v>324</v>
      </c>
      <c r="E210" s="168" t="s">
        <v>331</v>
      </c>
      <c r="F210" s="169"/>
      <c r="G210" s="128" t="s">
        <v>7</v>
      </c>
      <c r="H210" s="96">
        <v>1000</v>
      </c>
      <c r="I210" s="102"/>
      <c r="J210" s="103">
        <v>1000</v>
      </c>
      <c r="K210" s="117" t="str">
        <f t="shared" si="5"/>
        <v>00007079960002500200</v>
      </c>
      <c r="L210" s="106" t="s">
        <v>332</v>
      </c>
    </row>
    <row r="211" spans="1:12" ht="22.5">
      <c r="A211" s="99" t="s">
        <v>123</v>
      </c>
      <c r="B211" s="100" t="s">
        <v>7</v>
      </c>
      <c r="C211" s="101" t="s">
        <v>71</v>
      </c>
      <c r="D211" s="123" t="s">
        <v>324</v>
      </c>
      <c r="E211" s="168" t="s">
        <v>331</v>
      </c>
      <c r="F211" s="169"/>
      <c r="G211" s="128" t="s">
        <v>125</v>
      </c>
      <c r="H211" s="96">
        <v>1000</v>
      </c>
      <c r="I211" s="102"/>
      <c r="J211" s="103">
        <v>1000</v>
      </c>
      <c r="K211" s="117" t="str">
        <f t="shared" si="5"/>
        <v>00007079960002500240</v>
      </c>
      <c r="L211" s="106" t="s">
        <v>333</v>
      </c>
    </row>
    <row r="212" spans="1:12" s="84" customFormat="1">
      <c r="A212" s="79" t="s">
        <v>128</v>
      </c>
      <c r="B212" s="78" t="s">
        <v>7</v>
      </c>
      <c r="C212" s="120" t="s">
        <v>71</v>
      </c>
      <c r="D212" s="124" t="s">
        <v>324</v>
      </c>
      <c r="E212" s="204" t="s">
        <v>331</v>
      </c>
      <c r="F212" s="205"/>
      <c r="G212" s="121" t="s">
        <v>129</v>
      </c>
      <c r="H212" s="80">
        <v>1000</v>
      </c>
      <c r="I212" s="81"/>
      <c r="J212" s="82">
        <f>IF(IF(H212="",0,H212)=0,0,(IF(H212&gt;0,IF(I212&gt;H212,0,H212-I212),IF(I212&gt;H212,H212-I212,0))))</f>
        <v>1000</v>
      </c>
      <c r="K212" s="117" t="str">
        <f t="shared" si="5"/>
        <v>00007079960002500244</v>
      </c>
      <c r="L212" s="83" t="str">
        <f>C212 &amp; D212 &amp;E212 &amp; F212 &amp; G212</f>
        <v>00007079960002500244</v>
      </c>
    </row>
    <row r="213" spans="1:12">
      <c r="A213" s="99" t="s">
        <v>334</v>
      </c>
      <c r="B213" s="100" t="s">
        <v>7</v>
      </c>
      <c r="C213" s="101" t="s">
        <v>71</v>
      </c>
      <c r="D213" s="123" t="s">
        <v>336</v>
      </c>
      <c r="E213" s="168" t="s">
        <v>95</v>
      </c>
      <c r="F213" s="169"/>
      <c r="G213" s="128" t="s">
        <v>71</v>
      </c>
      <c r="H213" s="96">
        <v>2000</v>
      </c>
      <c r="I213" s="102"/>
      <c r="J213" s="103">
        <v>2000</v>
      </c>
      <c r="K213" s="117" t="str">
        <f t="shared" si="5"/>
        <v>00008000000000000000</v>
      </c>
      <c r="L213" s="106" t="s">
        <v>335</v>
      </c>
    </row>
    <row r="214" spans="1:12">
      <c r="A214" s="99" t="s">
        <v>337</v>
      </c>
      <c r="B214" s="100" t="s">
        <v>7</v>
      </c>
      <c r="C214" s="101" t="s">
        <v>71</v>
      </c>
      <c r="D214" s="123" t="s">
        <v>339</v>
      </c>
      <c r="E214" s="168" t="s">
        <v>95</v>
      </c>
      <c r="F214" s="169"/>
      <c r="G214" s="128" t="s">
        <v>71</v>
      </c>
      <c r="H214" s="96">
        <v>2000</v>
      </c>
      <c r="I214" s="102"/>
      <c r="J214" s="103">
        <v>2000</v>
      </c>
      <c r="K214" s="117" t="str">
        <f t="shared" si="5"/>
        <v>00008010000000000000</v>
      </c>
      <c r="L214" s="106" t="s">
        <v>338</v>
      </c>
    </row>
    <row r="215" spans="1:12" ht="45">
      <c r="A215" s="99" t="s">
        <v>151</v>
      </c>
      <c r="B215" s="100" t="s">
        <v>7</v>
      </c>
      <c r="C215" s="101" t="s">
        <v>71</v>
      </c>
      <c r="D215" s="123" t="s">
        <v>339</v>
      </c>
      <c r="E215" s="168" t="s">
        <v>153</v>
      </c>
      <c r="F215" s="169"/>
      <c r="G215" s="128" t="s">
        <v>71</v>
      </c>
      <c r="H215" s="96">
        <v>2000</v>
      </c>
      <c r="I215" s="102"/>
      <c r="J215" s="103">
        <v>2000</v>
      </c>
      <c r="K215" s="117" t="str">
        <f t="shared" si="5"/>
        <v>00008019900000000000</v>
      </c>
      <c r="L215" s="106" t="s">
        <v>340</v>
      </c>
    </row>
    <row r="216" spans="1:12">
      <c r="A216" s="99" t="s">
        <v>337</v>
      </c>
      <c r="B216" s="100" t="s">
        <v>7</v>
      </c>
      <c r="C216" s="101" t="s">
        <v>71</v>
      </c>
      <c r="D216" s="123" t="s">
        <v>339</v>
      </c>
      <c r="E216" s="168" t="s">
        <v>342</v>
      </c>
      <c r="F216" s="169"/>
      <c r="G216" s="128" t="s">
        <v>71</v>
      </c>
      <c r="H216" s="96">
        <v>2000</v>
      </c>
      <c r="I216" s="102"/>
      <c r="J216" s="103">
        <v>2000</v>
      </c>
      <c r="K216" s="117" t="str">
        <f t="shared" si="5"/>
        <v>00008019970000000000</v>
      </c>
      <c r="L216" s="106" t="s">
        <v>341</v>
      </c>
    </row>
    <row r="217" spans="1:12">
      <c r="A217" s="99" t="s">
        <v>343</v>
      </c>
      <c r="B217" s="100" t="s">
        <v>7</v>
      </c>
      <c r="C217" s="101" t="s">
        <v>71</v>
      </c>
      <c r="D217" s="123" t="s">
        <v>339</v>
      </c>
      <c r="E217" s="168" t="s">
        <v>345</v>
      </c>
      <c r="F217" s="169"/>
      <c r="G217" s="128" t="s">
        <v>71</v>
      </c>
      <c r="H217" s="96">
        <v>2000</v>
      </c>
      <c r="I217" s="102"/>
      <c r="J217" s="103">
        <v>2000</v>
      </c>
      <c r="K217" s="117" t="str">
        <f t="shared" si="5"/>
        <v>00008019970002600000</v>
      </c>
      <c r="L217" s="106" t="s">
        <v>344</v>
      </c>
    </row>
    <row r="218" spans="1:12" ht="22.5">
      <c r="A218" s="99" t="s">
        <v>121</v>
      </c>
      <c r="B218" s="100" t="s">
        <v>7</v>
      </c>
      <c r="C218" s="101" t="s">
        <v>71</v>
      </c>
      <c r="D218" s="123" t="s">
        <v>339</v>
      </c>
      <c r="E218" s="168" t="s">
        <v>345</v>
      </c>
      <c r="F218" s="169"/>
      <c r="G218" s="128" t="s">
        <v>7</v>
      </c>
      <c r="H218" s="96">
        <v>2000</v>
      </c>
      <c r="I218" s="102"/>
      <c r="J218" s="103">
        <v>2000</v>
      </c>
      <c r="K218" s="117" t="str">
        <f t="shared" si="5"/>
        <v>00008019970002600200</v>
      </c>
      <c r="L218" s="106" t="s">
        <v>346</v>
      </c>
    </row>
    <row r="219" spans="1:12" ht="22.5">
      <c r="A219" s="99" t="s">
        <v>123</v>
      </c>
      <c r="B219" s="100" t="s">
        <v>7</v>
      </c>
      <c r="C219" s="101" t="s">
        <v>71</v>
      </c>
      <c r="D219" s="123" t="s">
        <v>339</v>
      </c>
      <c r="E219" s="168" t="s">
        <v>345</v>
      </c>
      <c r="F219" s="169"/>
      <c r="G219" s="128" t="s">
        <v>125</v>
      </c>
      <c r="H219" s="96">
        <v>2000</v>
      </c>
      <c r="I219" s="102"/>
      <c r="J219" s="103">
        <v>2000</v>
      </c>
      <c r="K219" s="117" t="str">
        <f t="shared" si="5"/>
        <v>00008019970002600240</v>
      </c>
      <c r="L219" s="106" t="s">
        <v>347</v>
      </c>
    </row>
    <row r="220" spans="1:12" s="84" customFormat="1">
      <c r="A220" s="79" t="s">
        <v>128</v>
      </c>
      <c r="B220" s="78" t="s">
        <v>7</v>
      </c>
      <c r="C220" s="120" t="s">
        <v>71</v>
      </c>
      <c r="D220" s="124" t="s">
        <v>339</v>
      </c>
      <c r="E220" s="204" t="s">
        <v>345</v>
      </c>
      <c r="F220" s="205"/>
      <c r="G220" s="121" t="s">
        <v>129</v>
      </c>
      <c r="H220" s="80">
        <v>2000</v>
      </c>
      <c r="I220" s="81"/>
      <c r="J220" s="82">
        <f>IF(IF(H220="",0,H220)=0,0,(IF(H220&gt;0,IF(I220&gt;H220,0,H220-I220),IF(I220&gt;H220,H220-I220,0))))</f>
        <v>2000</v>
      </c>
      <c r="K220" s="117" t="str">
        <f t="shared" si="5"/>
        <v>00008019970002600244</v>
      </c>
      <c r="L220" s="83" t="str">
        <f>C220 &amp; D220 &amp;E220 &amp; F220 &amp; G220</f>
        <v>00008019970002600244</v>
      </c>
    </row>
    <row r="221" spans="1:12">
      <c r="A221" s="99" t="s">
        <v>348</v>
      </c>
      <c r="B221" s="100" t="s">
        <v>7</v>
      </c>
      <c r="C221" s="101" t="s">
        <v>71</v>
      </c>
      <c r="D221" s="123" t="s">
        <v>350</v>
      </c>
      <c r="E221" s="168" t="s">
        <v>95</v>
      </c>
      <c r="F221" s="169"/>
      <c r="G221" s="128" t="s">
        <v>71</v>
      </c>
      <c r="H221" s="96">
        <v>41200</v>
      </c>
      <c r="I221" s="102"/>
      <c r="J221" s="103">
        <v>41200</v>
      </c>
      <c r="K221" s="117" t="str">
        <f t="shared" si="5"/>
        <v>00010000000000000000</v>
      </c>
      <c r="L221" s="106" t="s">
        <v>349</v>
      </c>
    </row>
    <row r="222" spans="1:12">
      <c r="A222" s="99" t="s">
        <v>351</v>
      </c>
      <c r="B222" s="100" t="s">
        <v>7</v>
      </c>
      <c r="C222" s="101" t="s">
        <v>71</v>
      </c>
      <c r="D222" s="123" t="s">
        <v>353</v>
      </c>
      <c r="E222" s="168" t="s">
        <v>95</v>
      </c>
      <c r="F222" s="169"/>
      <c r="G222" s="128" t="s">
        <v>71</v>
      </c>
      <c r="H222" s="96">
        <v>41200</v>
      </c>
      <c r="I222" s="102"/>
      <c r="J222" s="103">
        <v>41200</v>
      </c>
      <c r="K222" s="117" t="str">
        <f t="shared" si="5"/>
        <v>00010010000000000000</v>
      </c>
      <c r="L222" s="106" t="s">
        <v>352</v>
      </c>
    </row>
    <row r="223" spans="1:12" ht="45">
      <c r="A223" s="99" t="s">
        <v>151</v>
      </c>
      <c r="B223" s="100" t="s">
        <v>7</v>
      </c>
      <c r="C223" s="101" t="s">
        <v>71</v>
      </c>
      <c r="D223" s="123" t="s">
        <v>353</v>
      </c>
      <c r="E223" s="168" t="s">
        <v>153</v>
      </c>
      <c r="F223" s="169"/>
      <c r="G223" s="128" t="s">
        <v>71</v>
      </c>
      <c r="H223" s="96">
        <v>41200</v>
      </c>
      <c r="I223" s="102"/>
      <c r="J223" s="103">
        <v>41200</v>
      </c>
      <c r="K223" s="117" t="str">
        <f t="shared" si="5"/>
        <v>00010019900000000000</v>
      </c>
      <c r="L223" s="106" t="s">
        <v>354</v>
      </c>
    </row>
    <row r="224" spans="1:12">
      <c r="A224" s="99" t="s">
        <v>355</v>
      </c>
      <c r="B224" s="100" t="s">
        <v>7</v>
      </c>
      <c r="C224" s="101" t="s">
        <v>71</v>
      </c>
      <c r="D224" s="123" t="s">
        <v>353</v>
      </c>
      <c r="E224" s="168" t="s">
        <v>357</v>
      </c>
      <c r="F224" s="169"/>
      <c r="G224" s="128" t="s">
        <v>71</v>
      </c>
      <c r="H224" s="96">
        <v>41200</v>
      </c>
      <c r="I224" s="102"/>
      <c r="J224" s="103">
        <v>41200</v>
      </c>
      <c r="K224" s="117" t="str">
        <f t="shared" si="5"/>
        <v>00010019900061010000</v>
      </c>
      <c r="L224" s="106" t="s">
        <v>356</v>
      </c>
    </row>
    <row r="225" spans="1:12">
      <c r="A225" s="99" t="s">
        <v>358</v>
      </c>
      <c r="B225" s="100" t="s">
        <v>7</v>
      </c>
      <c r="C225" s="101" t="s">
        <v>71</v>
      </c>
      <c r="D225" s="123" t="s">
        <v>353</v>
      </c>
      <c r="E225" s="168" t="s">
        <v>357</v>
      </c>
      <c r="F225" s="169"/>
      <c r="G225" s="128" t="s">
        <v>360</v>
      </c>
      <c r="H225" s="96">
        <v>41200</v>
      </c>
      <c r="I225" s="102"/>
      <c r="J225" s="103">
        <v>41200</v>
      </c>
      <c r="K225" s="117" t="str">
        <f t="shared" si="5"/>
        <v>00010019900061010300</v>
      </c>
      <c r="L225" s="106" t="s">
        <v>359</v>
      </c>
    </row>
    <row r="226" spans="1:12">
      <c r="A226" s="99" t="s">
        <v>361</v>
      </c>
      <c r="B226" s="100" t="s">
        <v>7</v>
      </c>
      <c r="C226" s="101" t="s">
        <v>71</v>
      </c>
      <c r="D226" s="123" t="s">
        <v>353</v>
      </c>
      <c r="E226" s="168" t="s">
        <v>357</v>
      </c>
      <c r="F226" s="169"/>
      <c r="G226" s="128" t="s">
        <v>363</v>
      </c>
      <c r="H226" s="96">
        <v>41200</v>
      </c>
      <c r="I226" s="102"/>
      <c r="J226" s="103">
        <v>41200</v>
      </c>
      <c r="K226" s="117" t="str">
        <f t="shared" ref="K226:K235" si="6">C226 &amp; D226 &amp;E226 &amp; F226 &amp; G226</f>
        <v>00010019900061010310</v>
      </c>
      <c r="L226" s="106" t="s">
        <v>362</v>
      </c>
    </row>
    <row r="227" spans="1:12" s="84" customFormat="1">
      <c r="A227" s="79" t="s">
        <v>364</v>
      </c>
      <c r="B227" s="78" t="s">
        <v>7</v>
      </c>
      <c r="C227" s="120" t="s">
        <v>71</v>
      </c>
      <c r="D227" s="124" t="s">
        <v>353</v>
      </c>
      <c r="E227" s="204" t="s">
        <v>357</v>
      </c>
      <c r="F227" s="205"/>
      <c r="G227" s="121" t="s">
        <v>365</v>
      </c>
      <c r="H227" s="80">
        <v>41200</v>
      </c>
      <c r="I227" s="81"/>
      <c r="J227" s="82">
        <f>IF(IF(H227="",0,H227)=0,0,(IF(H227&gt;0,IF(I227&gt;H227,0,H227-I227),IF(I227&gt;H227,H227-I227,0))))</f>
        <v>41200</v>
      </c>
      <c r="K227" s="117" t="str">
        <f t="shared" si="6"/>
        <v>00010019900061010312</v>
      </c>
      <c r="L227" s="83" t="str">
        <f>C227 &amp; D227 &amp;E227 &amp; F227 &amp; G227</f>
        <v>00010019900061010312</v>
      </c>
    </row>
    <row r="228" spans="1:12">
      <c r="A228" s="99" t="s">
        <v>366</v>
      </c>
      <c r="B228" s="100" t="s">
        <v>7</v>
      </c>
      <c r="C228" s="101" t="s">
        <v>71</v>
      </c>
      <c r="D228" s="123" t="s">
        <v>368</v>
      </c>
      <c r="E228" s="168" t="s">
        <v>95</v>
      </c>
      <c r="F228" s="169"/>
      <c r="G228" s="128" t="s">
        <v>71</v>
      </c>
      <c r="H228" s="96">
        <v>3000</v>
      </c>
      <c r="I228" s="102"/>
      <c r="J228" s="103">
        <v>3000</v>
      </c>
      <c r="K228" s="117" t="str">
        <f t="shared" si="6"/>
        <v>00011000000000000000</v>
      </c>
      <c r="L228" s="106" t="s">
        <v>367</v>
      </c>
    </row>
    <row r="229" spans="1:12">
      <c r="A229" s="99" t="s">
        <v>369</v>
      </c>
      <c r="B229" s="100" t="s">
        <v>7</v>
      </c>
      <c r="C229" s="101" t="s">
        <v>71</v>
      </c>
      <c r="D229" s="123" t="s">
        <v>371</v>
      </c>
      <c r="E229" s="168" t="s">
        <v>95</v>
      </c>
      <c r="F229" s="169"/>
      <c r="G229" s="128" t="s">
        <v>71</v>
      </c>
      <c r="H229" s="96">
        <v>3000</v>
      </c>
      <c r="I229" s="102"/>
      <c r="J229" s="103">
        <v>3000</v>
      </c>
      <c r="K229" s="117" t="str">
        <f t="shared" si="6"/>
        <v>00011010000000000000</v>
      </c>
      <c r="L229" s="106" t="s">
        <v>370</v>
      </c>
    </row>
    <row r="230" spans="1:12" ht="45">
      <c r="A230" s="99" t="s">
        <v>151</v>
      </c>
      <c r="B230" s="100" t="s">
        <v>7</v>
      </c>
      <c r="C230" s="101" t="s">
        <v>71</v>
      </c>
      <c r="D230" s="123" t="s">
        <v>371</v>
      </c>
      <c r="E230" s="168" t="s">
        <v>153</v>
      </c>
      <c r="F230" s="169"/>
      <c r="G230" s="128" t="s">
        <v>71</v>
      </c>
      <c r="H230" s="96">
        <v>3000</v>
      </c>
      <c r="I230" s="102"/>
      <c r="J230" s="103">
        <v>3000</v>
      </c>
      <c r="K230" s="117" t="str">
        <f t="shared" si="6"/>
        <v>00011019900000000000</v>
      </c>
      <c r="L230" s="106" t="s">
        <v>372</v>
      </c>
    </row>
    <row r="231" spans="1:12">
      <c r="A231" s="99" t="s">
        <v>373</v>
      </c>
      <c r="B231" s="100" t="s">
        <v>7</v>
      </c>
      <c r="C231" s="101" t="s">
        <v>71</v>
      </c>
      <c r="D231" s="123" t="s">
        <v>371</v>
      </c>
      <c r="E231" s="168" t="s">
        <v>375</v>
      </c>
      <c r="F231" s="169"/>
      <c r="G231" s="128" t="s">
        <v>71</v>
      </c>
      <c r="H231" s="96">
        <v>3000</v>
      </c>
      <c r="I231" s="102"/>
      <c r="J231" s="103">
        <v>3000</v>
      </c>
      <c r="K231" s="117" t="str">
        <f t="shared" si="6"/>
        <v>00011019980000000000</v>
      </c>
      <c r="L231" s="106" t="s">
        <v>374</v>
      </c>
    </row>
    <row r="232" spans="1:12" ht="22.5">
      <c r="A232" s="99" t="s">
        <v>376</v>
      </c>
      <c r="B232" s="100" t="s">
        <v>7</v>
      </c>
      <c r="C232" s="101" t="s">
        <v>71</v>
      </c>
      <c r="D232" s="123" t="s">
        <v>371</v>
      </c>
      <c r="E232" s="168" t="s">
        <v>378</v>
      </c>
      <c r="F232" s="169"/>
      <c r="G232" s="128" t="s">
        <v>71</v>
      </c>
      <c r="H232" s="96">
        <v>3000</v>
      </c>
      <c r="I232" s="102"/>
      <c r="J232" s="103">
        <v>3000</v>
      </c>
      <c r="K232" s="117" t="str">
        <f t="shared" si="6"/>
        <v>00011019980002700000</v>
      </c>
      <c r="L232" s="106" t="s">
        <v>377</v>
      </c>
    </row>
    <row r="233" spans="1:12" ht="22.5">
      <c r="A233" s="99" t="s">
        <v>121</v>
      </c>
      <c r="B233" s="100" t="s">
        <v>7</v>
      </c>
      <c r="C233" s="101" t="s">
        <v>71</v>
      </c>
      <c r="D233" s="123" t="s">
        <v>371</v>
      </c>
      <c r="E233" s="168" t="s">
        <v>378</v>
      </c>
      <c r="F233" s="169"/>
      <c r="G233" s="128" t="s">
        <v>7</v>
      </c>
      <c r="H233" s="96">
        <v>3000</v>
      </c>
      <c r="I233" s="102"/>
      <c r="J233" s="103">
        <v>3000</v>
      </c>
      <c r="K233" s="117" t="str">
        <f t="shared" si="6"/>
        <v>00011019980002700200</v>
      </c>
      <c r="L233" s="106" t="s">
        <v>379</v>
      </c>
    </row>
    <row r="234" spans="1:12" ht="22.5">
      <c r="A234" s="99" t="s">
        <v>123</v>
      </c>
      <c r="B234" s="100" t="s">
        <v>7</v>
      </c>
      <c r="C234" s="101" t="s">
        <v>71</v>
      </c>
      <c r="D234" s="123" t="s">
        <v>371</v>
      </c>
      <c r="E234" s="168" t="s">
        <v>378</v>
      </c>
      <c r="F234" s="169"/>
      <c r="G234" s="128" t="s">
        <v>125</v>
      </c>
      <c r="H234" s="96">
        <v>3000</v>
      </c>
      <c r="I234" s="102"/>
      <c r="J234" s="103">
        <v>3000</v>
      </c>
      <c r="K234" s="117" t="str">
        <f t="shared" si="6"/>
        <v>00011019980002700240</v>
      </c>
      <c r="L234" s="106" t="s">
        <v>380</v>
      </c>
    </row>
    <row r="235" spans="1:12" s="84" customFormat="1">
      <c r="A235" s="79" t="s">
        <v>128</v>
      </c>
      <c r="B235" s="78" t="s">
        <v>7</v>
      </c>
      <c r="C235" s="120" t="s">
        <v>71</v>
      </c>
      <c r="D235" s="124" t="s">
        <v>371</v>
      </c>
      <c r="E235" s="204" t="s">
        <v>378</v>
      </c>
      <c r="F235" s="205"/>
      <c r="G235" s="121" t="s">
        <v>129</v>
      </c>
      <c r="H235" s="80">
        <v>3000</v>
      </c>
      <c r="I235" s="81"/>
      <c r="J235" s="82">
        <f>IF(IF(H235="",0,H235)=0,0,(IF(H235&gt;0,IF(I235&gt;H235,0,H235-I235),IF(I235&gt;H235,H235-I235,0))))</f>
        <v>3000</v>
      </c>
      <c r="K235" s="117" t="str">
        <f t="shared" si="6"/>
        <v>00011019980002700244</v>
      </c>
      <c r="L235" s="83" t="str">
        <f>C235 &amp; D235 &amp;E235 &amp; F235 &amp; G235</f>
        <v>00011019980002700244</v>
      </c>
    </row>
    <row r="236" spans="1:12" ht="5.25" hidden="1" customHeight="1" thickBot="1">
      <c r="A236" s="18"/>
      <c r="B236" s="30"/>
      <c r="C236" s="31"/>
      <c r="D236" s="31"/>
      <c r="E236" s="31"/>
      <c r="F236" s="31"/>
      <c r="G236" s="31"/>
      <c r="H236" s="47"/>
      <c r="I236" s="48"/>
      <c r="J236" s="53"/>
      <c r="K236" s="115"/>
    </row>
    <row r="237" spans="1:12" ht="13.5" thickBot="1">
      <c r="A237" s="26"/>
      <c r="B237" s="26"/>
      <c r="C237" s="22"/>
      <c r="D237" s="22"/>
      <c r="E237" s="22"/>
      <c r="F237" s="22"/>
      <c r="G237" s="22"/>
      <c r="H237" s="46"/>
      <c r="I237" s="46"/>
      <c r="J237" s="46"/>
      <c r="K237" s="46"/>
    </row>
    <row r="238" spans="1:12" ht="28.5" customHeight="1" thickBot="1">
      <c r="A238" s="41" t="s">
        <v>18</v>
      </c>
      <c r="B238" s="42">
        <v>450</v>
      </c>
      <c r="C238" s="170" t="s">
        <v>17</v>
      </c>
      <c r="D238" s="171"/>
      <c r="E238" s="171"/>
      <c r="F238" s="171"/>
      <c r="G238" s="172"/>
      <c r="H238" s="54">
        <f>0-H246</f>
        <v>-1054005</v>
      </c>
      <c r="I238" s="54">
        <f>I15-I64</f>
        <v>-145096.6</v>
      </c>
      <c r="J238" s="92" t="s">
        <v>17</v>
      </c>
    </row>
    <row r="239" spans="1:12">
      <c r="A239" s="26"/>
      <c r="B239" s="29"/>
      <c r="C239" s="22"/>
      <c r="D239" s="22"/>
      <c r="E239" s="22"/>
      <c r="F239" s="22"/>
      <c r="G239" s="22"/>
      <c r="H239" s="22"/>
      <c r="I239" s="22"/>
      <c r="J239" s="22"/>
    </row>
    <row r="240" spans="1:12" ht="15">
      <c r="A240" s="197" t="s">
        <v>31</v>
      </c>
      <c r="B240" s="197"/>
      <c r="C240" s="197"/>
      <c r="D240" s="197"/>
      <c r="E240" s="197"/>
      <c r="F240" s="197"/>
      <c r="G240" s="197"/>
      <c r="H240" s="197"/>
      <c r="I240" s="197"/>
      <c r="J240" s="197"/>
      <c r="K240" s="112"/>
    </row>
    <row r="241" spans="1:12">
      <c r="A241" s="8"/>
      <c r="B241" s="25"/>
      <c r="C241" s="9"/>
      <c r="D241" s="9"/>
      <c r="E241" s="9"/>
      <c r="F241" s="9"/>
      <c r="G241" s="9"/>
      <c r="H241" s="10"/>
      <c r="I241" s="10"/>
      <c r="J241" s="40" t="s">
        <v>27</v>
      </c>
      <c r="K241" s="40"/>
    </row>
    <row r="242" spans="1:12" ht="17.100000000000001" customHeight="1">
      <c r="A242" s="153" t="s">
        <v>38</v>
      </c>
      <c r="B242" s="153" t="s">
        <v>39</v>
      </c>
      <c r="C242" s="159" t="s">
        <v>44</v>
      </c>
      <c r="D242" s="160"/>
      <c r="E242" s="160"/>
      <c r="F242" s="160"/>
      <c r="G242" s="161"/>
      <c r="H242" s="153" t="s">
        <v>41</v>
      </c>
      <c r="I242" s="153" t="s">
        <v>23</v>
      </c>
      <c r="J242" s="153" t="s">
        <v>42</v>
      </c>
      <c r="K242" s="113"/>
    </row>
    <row r="243" spans="1:12" ht="17.100000000000001" customHeight="1">
      <c r="A243" s="154"/>
      <c r="B243" s="154"/>
      <c r="C243" s="162"/>
      <c r="D243" s="163"/>
      <c r="E243" s="163"/>
      <c r="F243" s="163"/>
      <c r="G243" s="164"/>
      <c r="H243" s="154"/>
      <c r="I243" s="154"/>
      <c r="J243" s="154"/>
      <c r="K243" s="113"/>
    </row>
    <row r="244" spans="1:12" ht="17.100000000000001" customHeight="1">
      <c r="A244" s="155"/>
      <c r="B244" s="155"/>
      <c r="C244" s="165"/>
      <c r="D244" s="166"/>
      <c r="E244" s="166"/>
      <c r="F244" s="166"/>
      <c r="G244" s="167"/>
      <c r="H244" s="155"/>
      <c r="I244" s="155"/>
      <c r="J244" s="155"/>
      <c r="K244" s="113"/>
    </row>
    <row r="245" spans="1:12" ht="13.5" thickBot="1">
      <c r="A245" s="70">
        <v>1</v>
      </c>
      <c r="B245" s="12">
        <v>2</v>
      </c>
      <c r="C245" s="185">
        <v>3</v>
      </c>
      <c r="D245" s="186"/>
      <c r="E245" s="186"/>
      <c r="F245" s="186"/>
      <c r="G245" s="187"/>
      <c r="H245" s="13" t="s">
        <v>2</v>
      </c>
      <c r="I245" s="13" t="s">
        <v>25</v>
      </c>
      <c r="J245" s="13" t="s">
        <v>26</v>
      </c>
      <c r="K245" s="114"/>
    </row>
    <row r="246" spans="1:12" ht="12.75" customHeight="1">
      <c r="A246" s="74" t="s">
        <v>32</v>
      </c>
      <c r="B246" s="38" t="s">
        <v>8</v>
      </c>
      <c r="C246" s="156" t="s">
        <v>17</v>
      </c>
      <c r="D246" s="157"/>
      <c r="E246" s="157"/>
      <c r="F246" s="157"/>
      <c r="G246" s="158"/>
      <c r="H246" s="66">
        <f>H248+H253+H258</f>
        <v>1054005</v>
      </c>
      <c r="I246" s="66">
        <f>I248+I253+I258</f>
        <v>145096.6</v>
      </c>
      <c r="J246" s="127">
        <f>J248+J253+J258</f>
        <v>908908.4</v>
      </c>
    </row>
    <row r="247" spans="1:12" ht="12.75" customHeight="1">
      <c r="A247" s="75" t="s">
        <v>11</v>
      </c>
      <c r="B247" s="39"/>
      <c r="C247" s="188"/>
      <c r="D247" s="189"/>
      <c r="E247" s="189"/>
      <c r="F247" s="189"/>
      <c r="G247" s="190"/>
      <c r="H247" s="43"/>
      <c r="I247" s="44"/>
      <c r="J247" s="45"/>
    </row>
    <row r="248" spans="1:12" ht="12.75" customHeight="1">
      <c r="A248" s="74" t="s">
        <v>33</v>
      </c>
      <c r="B248" s="49" t="s">
        <v>12</v>
      </c>
      <c r="C248" s="201" t="s">
        <v>17</v>
      </c>
      <c r="D248" s="202"/>
      <c r="E248" s="202"/>
      <c r="F248" s="202"/>
      <c r="G248" s="203"/>
      <c r="H248" s="52">
        <v>0</v>
      </c>
      <c r="I248" s="52">
        <v>0</v>
      </c>
      <c r="J248" s="89">
        <v>0</v>
      </c>
    </row>
    <row r="249" spans="1:12" ht="12.75" customHeight="1">
      <c r="A249" s="75" t="s">
        <v>10</v>
      </c>
      <c r="B249" s="50"/>
      <c r="C249" s="174"/>
      <c r="D249" s="175"/>
      <c r="E249" s="175"/>
      <c r="F249" s="175"/>
      <c r="G249" s="176"/>
      <c r="H249" s="62"/>
      <c r="I249" s="63"/>
      <c r="J249" s="64"/>
    </row>
    <row r="250" spans="1:12" hidden="1">
      <c r="A250" s="130"/>
      <c r="B250" s="131" t="s">
        <v>12</v>
      </c>
      <c r="C250" s="132"/>
      <c r="D250" s="182"/>
      <c r="E250" s="183"/>
      <c r="F250" s="183"/>
      <c r="G250" s="184"/>
      <c r="H250" s="133"/>
      <c r="I250" s="134"/>
      <c r="J250" s="135"/>
      <c r="K250" s="136" t="str">
        <f>C250 &amp; D250 &amp; G250</f>
        <v/>
      </c>
      <c r="L250" s="137"/>
    </row>
    <row r="251" spans="1:12" s="84" customFormat="1">
      <c r="A251" s="138"/>
      <c r="B251" s="139" t="s">
        <v>12</v>
      </c>
      <c r="C251" s="140"/>
      <c r="D251" s="206"/>
      <c r="E251" s="206"/>
      <c r="F251" s="206"/>
      <c r="G251" s="207"/>
      <c r="H251" s="141"/>
      <c r="I251" s="142"/>
      <c r="J251" s="143">
        <f>IF(IF(H251="",0,H251)=0,0,(IF(H251&gt;0,IF(I251&gt;H251,0,H251-I251),IF(I251&gt;H251,H251-I251,0))))</f>
        <v>0</v>
      </c>
      <c r="K251" s="144" t="str">
        <f>C251 &amp; D251 &amp; G251</f>
        <v/>
      </c>
      <c r="L251" s="145" t="str">
        <f>C251 &amp; D251 &amp; G251</f>
        <v/>
      </c>
    </row>
    <row r="252" spans="1:12" ht="12.75" hidden="1" customHeight="1">
      <c r="A252" s="76"/>
      <c r="B252" s="17"/>
      <c r="C252" s="14"/>
      <c r="D252" s="14"/>
      <c r="E252" s="14"/>
      <c r="F252" s="14"/>
      <c r="G252" s="14"/>
      <c r="H252" s="34"/>
      <c r="I252" s="35"/>
      <c r="J252" s="55"/>
      <c r="K252" s="116"/>
    </row>
    <row r="253" spans="1:12" ht="12.75" customHeight="1">
      <c r="A253" s="74" t="s">
        <v>34</v>
      </c>
      <c r="B253" s="50" t="s">
        <v>13</v>
      </c>
      <c r="C253" s="174" t="s">
        <v>17</v>
      </c>
      <c r="D253" s="175"/>
      <c r="E253" s="175"/>
      <c r="F253" s="175"/>
      <c r="G253" s="176"/>
      <c r="H253" s="52">
        <v>0</v>
      </c>
      <c r="I253" s="52">
        <v>0</v>
      </c>
      <c r="J253" s="90">
        <v>0</v>
      </c>
    </row>
    <row r="254" spans="1:12" ht="12.75" customHeight="1">
      <c r="A254" s="75" t="s">
        <v>10</v>
      </c>
      <c r="B254" s="50"/>
      <c r="C254" s="174"/>
      <c r="D254" s="175"/>
      <c r="E254" s="175"/>
      <c r="F254" s="175"/>
      <c r="G254" s="176"/>
      <c r="H254" s="62"/>
      <c r="I254" s="63"/>
      <c r="J254" s="64"/>
    </row>
    <row r="255" spans="1:12" ht="12.75" hidden="1" customHeight="1">
      <c r="A255" s="130"/>
      <c r="B255" s="131" t="s">
        <v>13</v>
      </c>
      <c r="C255" s="132"/>
      <c r="D255" s="182"/>
      <c r="E255" s="183"/>
      <c r="F255" s="183"/>
      <c r="G255" s="184"/>
      <c r="H255" s="133"/>
      <c r="I255" s="134"/>
      <c r="J255" s="135"/>
      <c r="K255" s="136" t="str">
        <f>C255 &amp; D255 &amp; G255</f>
        <v/>
      </c>
      <c r="L255" s="137"/>
    </row>
    <row r="256" spans="1:12" s="84" customFormat="1">
      <c r="A256" s="138"/>
      <c r="B256" s="139" t="s">
        <v>13</v>
      </c>
      <c r="C256" s="140"/>
      <c r="D256" s="206"/>
      <c r="E256" s="206"/>
      <c r="F256" s="206"/>
      <c r="G256" s="207"/>
      <c r="H256" s="141"/>
      <c r="I256" s="142"/>
      <c r="J256" s="143">
        <f>IF(IF(H256="",0,H256)=0,0,(IF(H256&gt;0,IF(I256&gt;H256,0,H256-I256),IF(I256&gt;H256,H256-I256,0))))</f>
        <v>0</v>
      </c>
      <c r="K256" s="144" t="str">
        <f>C256 &amp; D256 &amp; G256</f>
        <v/>
      </c>
      <c r="L256" s="145" t="str">
        <f>C256 &amp; D256 &amp; G256</f>
        <v/>
      </c>
    </row>
    <row r="257" spans="1:12" ht="12.75" hidden="1" customHeight="1">
      <c r="A257" s="76"/>
      <c r="B257" s="16"/>
      <c r="C257" s="14"/>
      <c r="D257" s="14"/>
      <c r="E257" s="14"/>
      <c r="F257" s="14"/>
      <c r="G257" s="14"/>
      <c r="H257" s="34"/>
      <c r="I257" s="35"/>
      <c r="J257" s="55"/>
      <c r="K257" s="116"/>
    </row>
    <row r="258" spans="1:12" ht="12.75" customHeight="1">
      <c r="A258" s="74" t="s">
        <v>16</v>
      </c>
      <c r="B258" s="50" t="s">
        <v>9</v>
      </c>
      <c r="C258" s="179" t="s">
        <v>52</v>
      </c>
      <c r="D258" s="180"/>
      <c r="E258" s="180"/>
      <c r="F258" s="180"/>
      <c r="G258" s="181"/>
      <c r="H258" s="52">
        <v>1054005</v>
      </c>
      <c r="I258" s="52">
        <v>145096.6</v>
      </c>
      <c r="J258" s="91">
        <f>IF(IF(H258="",0,H258)=0,0,(IF(H258&gt;0,IF(I258&gt;H258,0,H258-I258),IF(I258&gt;H258,H258-I258,0))))</f>
        <v>908908.4</v>
      </c>
    </row>
    <row r="259" spans="1:12" ht="22.5">
      <c r="A259" s="74" t="s">
        <v>53</v>
      </c>
      <c r="B259" s="50" t="s">
        <v>9</v>
      </c>
      <c r="C259" s="179" t="s">
        <v>54</v>
      </c>
      <c r="D259" s="180"/>
      <c r="E259" s="180"/>
      <c r="F259" s="180"/>
      <c r="G259" s="181"/>
      <c r="H259" s="52">
        <v>1054005</v>
      </c>
      <c r="I259" s="52">
        <v>145096.6</v>
      </c>
      <c r="J259" s="91">
        <f>IF(IF(H259="",0,H259)=0,0,(IF(H259&gt;0,IF(I259&gt;H259,0,H259-I259),IF(I259&gt;H259,H259-I259,0))))</f>
        <v>908908.4</v>
      </c>
    </row>
    <row r="260" spans="1:12" ht="35.25" customHeight="1">
      <c r="A260" s="74" t="s">
        <v>56</v>
      </c>
      <c r="B260" s="50" t="s">
        <v>9</v>
      </c>
      <c r="C260" s="179" t="s">
        <v>55</v>
      </c>
      <c r="D260" s="180"/>
      <c r="E260" s="180"/>
      <c r="F260" s="180"/>
      <c r="G260" s="181"/>
      <c r="H260" s="52">
        <v>0</v>
      </c>
      <c r="I260" s="52">
        <v>0</v>
      </c>
      <c r="J260" s="91">
        <f>IF(IF(H260="",0,H260)=0,0,(IF(H260&gt;0,IF(I260&gt;H260,0,H260-I260),IF(I260&gt;H260,H260-I260,0))))</f>
        <v>0</v>
      </c>
    </row>
    <row r="261" spans="1:12">
      <c r="A261" s="108" t="s">
        <v>83</v>
      </c>
      <c r="B261" s="109" t="s">
        <v>14</v>
      </c>
      <c r="C261" s="107" t="s">
        <v>71</v>
      </c>
      <c r="D261" s="148" t="s">
        <v>82</v>
      </c>
      <c r="E261" s="149"/>
      <c r="F261" s="149"/>
      <c r="G261" s="150"/>
      <c r="H261" s="96">
        <v>-6270996</v>
      </c>
      <c r="I261" s="96">
        <v>-1807985.5</v>
      </c>
      <c r="J261" s="111" t="s">
        <v>57</v>
      </c>
      <c r="K261" s="106" t="str">
        <f t="shared" ref="K261:K268" si="7">C261 &amp; D261 &amp; G261</f>
        <v>00001050000000000500</v>
      </c>
      <c r="L261" s="106" t="s">
        <v>84</v>
      </c>
    </row>
    <row r="262" spans="1:12">
      <c r="A262" s="108" t="s">
        <v>86</v>
      </c>
      <c r="B262" s="109" t="s">
        <v>14</v>
      </c>
      <c r="C262" s="107" t="s">
        <v>71</v>
      </c>
      <c r="D262" s="148" t="s">
        <v>85</v>
      </c>
      <c r="E262" s="149"/>
      <c r="F262" s="149"/>
      <c r="G262" s="150"/>
      <c r="H262" s="96">
        <v>-6270996</v>
      </c>
      <c r="I262" s="96">
        <v>-1807985.5</v>
      </c>
      <c r="J262" s="111" t="s">
        <v>57</v>
      </c>
      <c r="K262" s="106" t="str">
        <f t="shared" si="7"/>
        <v>00001050200000000500</v>
      </c>
      <c r="L262" s="106" t="s">
        <v>87</v>
      </c>
    </row>
    <row r="263" spans="1:12" ht="22.5">
      <c r="A263" s="108" t="s">
        <v>89</v>
      </c>
      <c r="B263" s="109" t="s">
        <v>14</v>
      </c>
      <c r="C263" s="107" t="s">
        <v>71</v>
      </c>
      <c r="D263" s="148" t="s">
        <v>88</v>
      </c>
      <c r="E263" s="149"/>
      <c r="F263" s="149"/>
      <c r="G263" s="150"/>
      <c r="H263" s="96">
        <v>-6270996</v>
      </c>
      <c r="I263" s="96">
        <v>-1807985.5</v>
      </c>
      <c r="J263" s="111" t="s">
        <v>57</v>
      </c>
      <c r="K263" s="106" t="str">
        <f t="shared" si="7"/>
        <v>00001050201000000510</v>
      </c>
      <c r="L263" s="106" t="s">
        <v>90</v>
      </c>
    </row>
    <row r="264" spans="1:12" ht="22.5">
      <c r="A264" s="94" t="s">
        <v>92</v>
      </c>
      <c r="B264" s="110" t="s">
        <v>14</v>
      </c>
      <c r="C264" s="122" t="s">
        <v>71</v>
      </c>
      <c r="D264" s="151" t="s">
        <v>91</v>
      </c>
      <c r="E264" s="151"/>
      <c r="F264" s="151"/>
      <c r="G264" s="152"/>
      <c r="H264" s="77">
        <v>-6270996</v>
      </c>
      <c r="I264" s="77">
        <v>-1807985.5</v>
      </c>
      <c r="J264" s="65" t="s">
        <v>17</v>
      </c>
      <c r="K264" s="106" t="str">
        <f t="shared" si="7"/>
        <v>00001050201100000510</v>
      </c>
      <c r="L264" s="4" t="str">
        <f>C264 &amp; D264 &amp; G264</f>
        <v>00001050201100000510</v>
      </c>
    </row>
    <row r="265" spans="1:12">
      <c r="A265" s="108" t="s">
        <v>70</v>
      </c>
      <c r="B265" s="109" t="s">
        <v>15</v>
      </c>
      <c r="C265" s="107" t="s">
        <v>71</v>
      </c>
      <c r="D265" s="148" t="s">
        <v>72</v>
      </c>
      <c r="E265" s="149"/>
      <c r="F265" s="149"/>
      <c r="G265" s="150"/>
      <c r="H265" s="96">
        <v>7325001</v>
      </c>
      <c r="I265" s="96">
        <v>1953082.1</v>
      </c>
      <c r="J265" s="111" t="s">
        <v>57</v>
      </c>
      <c r="K265" s="106" t="str">
        <f t="shared" si="7"/>
        <v>00001050000000000600</v>
      </c>
      <c r="L265" s="106" t="s">
        <v>73</v>
      </c>
    </row>
    <row r="266" spans="1:12">
      <c r="A266" s="108" t="s">
        <v>74</v>
      </c>
      <c r="B266" s="109" t="s">
        <v>15</v>
      </c>
      <c r="C266" s="107" t="s">
        <v>71</v>
      </c>
      <c r="D266" s="148" t="s">
        <v>75</v>
      </c>
      <c r="E266" s="149"/>
      <c r="F266" s="149"/>
      <c r="G266" s="150"/>
      <c r="H266" s="96">
        <v>7325001</v>
      </c>
      <c r="I266" s="96">
        <v>1953082.1</v>
      </c>
      <c r="J266" s="111" t="s">
        <v>57</v>
      </c>
      <c r="K266" s="106" t="str">
        <f t="shared" si="7"/>
        <v>00001050200000000600</v>
      </c>
      <c r="L266" s="106" t="s">
        <v>76</v>
      </c>
    </row>
    <row r="267" spans="1:12" ht="22.5">
      <c r="A267" s="108" t="s">
        <v>77</v>
      </c>
      <c r="B267" s="109" t="s">
        <v>15</v>
      </c>
      <c r="C267" s="107" t="s">
        <v>71</v>
      </c>
      <c r="D267" s="148" t="s">
        <v>78</v>
      </c>
      <c r="E267" s="149"/>
      <c r="F267" s="149"/>
      <c r="G267" s="150"/>
      <c r="H267" s="96">
        <v>7325001</v>
      </c>
      <c r="I267" s="96">
        <v>1953082.1</v>
      </c>
      <c r="J267" s="111" t="s">
        <v>57</v>
      </c>
      <c r="K267" s="106" t="str">
        <f t="shared" si="7"/>
        <v>00001050201000000610</v>
      </c>
      <c r="L267" s="106" t="s">
        <v>79</v>
      </c>
    </row>
    <row r="268" spans="1:12" ht="22.5">
      <c r="A268" s="95" t="s">
        <v>80</v>
      </c>
      <c r="B268" s="110" t="s">
        <v>15</v>
      </c>
      <c r="C268" s="122" t="s">
        <v>71</v>
      </c>
      <c r="D268" s="151" t="s">
        <v>81</v>
      </c>
      <c r="E268" s="151"/>
      <c r="F268" s="151"/>
      <c r="G268" s="152"/>
      <c r="H268" s="97">
        <v>7325001</v>
      </c>
      <c r="I268" s="97">
        <v>1953082.1</v>
      </c>
      <c r="J268" s="98" t="s">
        <v>17</v>
      </c>
      <c r="K268" s="105" t="str">
        <f t="shared" si="7"/>
        <v>00001050201100000610</v>
      </c>
      <c r="L268" s="4" t="str">
        <f>C268 &amp; D268 &amp; G268</f>
        <v>00001050201100000610</v>
      </c>
    </row>
    <row r="269" spans="1:12">
      <c r="A269" s="26"/>
      <c r="B269" s="29"/>
      <c r="C269" s="22"/>
      <c r="D269" s="22"/>
      <c r="E269" s="22"/>
      <c r="F269" s="22"/>
      <c r="G269" s="22"/>
      <c r="H269" s="22"/>
      <c r="I269" s="22"/>
      <c r="J269" s="22"/>
      <c r="K269" s="22"/>
    </row>
    <row r="270" spans="1:12">
      <c r="A270" s="26"/>
      <c r="B270" s="29"/>
      <c r="C270" s="22"/>
      <c r="D270" s="22"/>
      <c r="E270" s="22"/>
      <c r="F270" s="22"/>
      <c r="G270" s="22"/>
      <c r="H270" s="22"/>
      <c r="I270" s="22"/>
      <c r="J270" s="22"/>
      <c r="K270" s="93"/>
      <c r="L270" s="93"/>
    </row>
    <row r="271" spans="1:12" ht="21.75" customHeight="1">
      <c r="A271" s="24" t="s">
        <v>47</v>
      </c>
      <c r="B271" s="177" t="s">
        <v>483</v>
      </c>
      <c r="C271" s="177"/>
      <c r="D271" s="177"/>
      <c r="E271" s="29"/>
      <c r="F271" s="29"/>
      <c r="G271" s="22"/>
      <c r="H271" s="68" t="s">
        <v>49</v>
      </c>
      <c r="I271" s="67"/>
      <c r="J271" s="146" t="s">
        <v>484</v>
      </c>
      <c r="K271" s="93"/>
      <c r="L271" s="93"/>
    </row>
    <row r="272" spans="1:12">
      <c r="A272" s="3" t="s">
        <v>45</v>
      </c>
      <c r="B272" s="173" t="s">
        <v>46</v>
      </c>
      <c r="C272" s="173"/>
      <c r="D272" s="173"/>
      <c r="E272" s="29"/>
      <c r="F272" s="29"/>
      <c r="G272" s="22"/>
      <c r="H272" s="22"/>
      <c r="I272" s="69" t="s">
        <v>50</v>
      </c>
      <c r="J272" s="29" t="s">
        <v>46</v>
      </c>
      <c r="K272" s="93"/>
      <c r="L272" s="93"/>
    </row>
    <row r="273" spans="1:12">
      <c r="A273" s="3"/>
      <c r="B273" s="29"/>
      <c r="C273" s="22"/>
      <c r="D273" s="22"/>
      <c r="E273" s="22"/>
      <c r="F273" s="22"/>
      <c r="G273" s="22"/>
      <c r="H273" s="22"/>
      <c r="I273" s="22"/>
      <c r="J273" s="22"/>
      <c r="K273" s="93"/>
      <c r="L273" s="93"/>
    </row>
    <row r="274" spans="1:12" ht="21.75" customHeight="1">
      <c r="A274" s="3" t="s">
        <v>48</v>
      </c>
      <c r="B274" s="178" t="s">
        <v>484</v>
      </c>
      <c r="C274" s="178"/>
      <c r="D274" s="178"/>
      <c r="E274" s="119"/>
      <c r="F274" s="119"/>
      <c r="G274" s="22"/>
      <c r="H274" s="22"/>
      <c r="I274" s="22"/>
      <c r="J274" s="22"/>
      <c r="K274" s="93"/>
      <c r="L274" s="93"/>
    </row>
    <row r="275" spans="1:12">
      <c r="A275" s="3" t="s">
        <v>45</v>
      </c>
      <c r="B275" s="173" t="s">
        <v>46</v>
      </c>
      <c r="C275" s="173"/>
      <c r="D275" s="173"/>
      <c r="E275" s="29"/>
      <c r="F275" s="29"/>
      <c r="G275" s="22"/>
      <c r="H275" s="22"/>
      <c r="I275" s="22"/>
      <c r="J275" s="22"/>
      <c r="K275" s="93"/>
      <c r="L275" s="93"/>
    </row>
    <row r="276" spans="1:12">
      <c r="A276" s="3"/>
      <c r="B276" s="29"/>
      <c r="C276" s="22"/>
      <c r="D276" s="22"/>
      <c r="E276" s="22"/>
      <c r="F276" s="22"/>
      <c r="G276" s="22"/>
      <c r="H276" s="22"/>
      <c r="I276" s="22"/>
      <c r="J276" s="22"/>
      <c r="K276" s="93"/>
      <c r="L276" s="93"/>
    </row>
    <row r="277" spans="1:12">
      <c r="A277" s="147" t="s">
        <v>485</v>
      </c>
      <c r="B277" s="29"/>
      <c r="C277" s="22"/>
      <c r="D277" s="22"/>
      <c r="E277" s="22"/>
      <c r="F277" s="22"/>
      <c r="G277" s="22"/>
      <c r="H277" s="22"/>
      <c r="I277" s="22"/>
      <c r="J277" s="22"/>
      <c r="K277" s="93"/>
      <c r="L277" s="93"/>
    </row>
    <row r="278" spans="1:12">
      <c r="A278" s="26"/>
      <c r="B278" s="29"/>
      <c r="C278" s="22"/>
      <c r="D278" s="22"/>
      <c r="E278" s="22"/>
      <c r="F278" s="22"/>
      <c r="G278" s="22"/>
      <c r="H278" s="22"/>
      <c r="I278" s="22"/>
      <c r="J278" s="22"/>
      <c r="K278" s="93"/>
      <c r="L278" s="93"/>
    </row>
    <row r="279" spans="1:12">
      <c r="K279" s="93"/>
      <c r="L279" s="93"/>
    </row>
    <row r="280" spans="1:12">
      <c r="K280" s="93"/>
      <c r="L280" s="93"/>
    </row>
    <row r="281" spans="1:12">
      <c r="K281" s="93"/>
      <c r="L281" s="93"/>
    </row>
    <row r="282" spans="1:12">
      <c r="K282" s="93"/>
      <c r="L282" s="93"/>
    </row>
    <row r="283" spans="1:12">
      <c r="K283" s="93"/>
      <c r="L283" s="93"/>
    </row>
    <row r="284" spans="1:12">
      <c r="K284" s="93"/>
      <c r="L284" s="93"/>
    </row>
  </sheetData>
  <mergeCells count="268">
    <mergeCell ref="D52:G52"/>
    <mergeCell ref="D53:G53"/>
    <mergeCell ref="D54:G54"/>
    <mergeCell ref="D55:G55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06:F106"/>
    <mergeCell ref="E107:F107"/>
    <mergeCell ref="E108:F108"/>
    <mergeCell ref="E109:F109"/>
    <mergeCell ref="E110:F110"/>
    <mergeCell ref="E87:F87"/>
    <mergeCell ref="E88:F88"/>
    <mergeCell ref="E89:F89"/>
    <mergeCell ref="E90:F90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C15:G15"/>
    <mergeCell ref="C16:G16"/>
    <mergeCell ref="C63:G63"/>
    <mergeCell ref="A240:J240"/>
    <mergeCell ref="C65:G65"/>
    <mergeCell ref="H60:H62"/>
    <mergeCell ref="B60:B62"/>
    <mergeCell ref="A58:J58"/>
    <mergeCell ref="C248:G248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81:F81"/>
    <mergeCell ref="E82:F82"/>
    <mergeCell ref="E83:F83"/>
    <mergeCell ref="E84:F84"/>
    <mergeCell ref="E85:F85"/>
    <mergeCell ref="E76:F7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275:D275"/>
    <mergeCell ref="C249:G249"/>
    <mergeCell ref="C253:G253"/>
    <mergeCell ref="C254:G254"/>
    <mergeCell ref="B271:D271"/>
    <mergeCell ref="B274:D274"/>
    <mergeCell ref="C258:G258"/>
    <mergeCell ref="C260:G260"/>
    <mergeCell ref="H242:H244"/>
    <mergeCell ref="C242:G244"/>
    <mergeCell ref="D250:G250"/>
    <mergeCell ref="C245:G245"/>
    <mergeCell ref="C246:G246"/>
    <mergeCell ref="C247:G247"/>
    <mergeCell ref="B272:D272"/>
    <mergeCell ref="C259:G259"/>
    <mergeCell ref="B242:B244"/>
    <mergeCell ref="D265:G265"/>
    <mergeCell ref="D266:G266"/>
    <mergeCell ref="D263:G263"/>
    <mergeCell ref="D264:G264"/>
    <mergeCell ref="D251:G251"/>
    <mergeCell ref="D261:G261"/>
    <mergeCell ref="D262:G262"/>
    <mergeCell ref="D267:G267"/>
    <mergeCell ref="D268:G268"/>
    <mergeCell ref="J60:J62"/>
    <mergeCell ref="I60:I62"/>
    <mergeCell ref="A60:A62"/>
    <mergeCell ref="C64:G64"/>
    <mergeCell ref="C60:G62"/>
    <mergeCell ref="E75:F75"/>
    <mergeCell ref="I242:I244"/>
    <mergeCell ref="C238:G238"/>
    <mergeCell ref="A242:A244"/>
    <mergeCell ref="J242:J244"/>
    <mergeCell ref="D255:G255"/>
    <mergeCell ref="D256:G256"/>
    <mergeCell ref="E77:F77"/>
    <mergeCell ref="E78:F78"/>
    <mergeCell ref="E79:F79"/>
    <mergeCell ref="E80:F80"/>
    <mergeCell ref="E91:F91"/>
    <mergeCell ref="E92:F92"/>
    <mergeCell ref="E93:F93"/>
    <mergeCell ref="E94:F94"/>
    <mergeCell ref="E95:F95"/>
    <mergeCell ref="E86:F8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56" max="16383" man="1"/>
    <brk id="2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buhg_note</cp:lastModifiedBy>
  <dcterms:created xsi:type="dcterms:W3CDTF">2009-02-13T09:10:05Z</dcterms:created>
  <dcterms:modified xsi:type="dcterms:W3CDTF">2019-03-20T05:54:45Z</dcterms:modified>
</cp:coreProperties>
</file>